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2330" firstSheet="2" activeTab="9"/>
  </bookViews>
  <sheets>
    <sheet name="Note" sheetId="1" r:id="rId1"/>
    <sheet name="Plot Duration Curve" sheetId="2" r:id="rId2"/>
    <sheet name="Plot XS" sheetId="3" r:id="rId3"/>
    <sheet name="Plot Surf Size" sheetId="4" r:id="rId4"/>
    <sheet name="Input" sheetId="5" r:id="rId5"/>
    <sheet name="Plot Bedload" sheetId="6" r:id="rId6"/>
    <sheet name="Plot Shear" sheetId="7" r:id="rId7"/>
    <sheet name="Plot Depth" sheetId="8" r:id="rId8"/>
    <sheet name="Output" sheetId="9" r:id="rId9"/>
    <sheet name="conv output" sheetId="10" r:id="rId10"/>
  </sheets>
  <definedNames/>
  <calcPr fullCalcOnLoad="1"/>
</workbook>
</file>

<file path=xl/sharedStrings.xml><?xml version="1.0" encoding="utf-8"?>
<sst xmlns="http://schemas.openxmlformats.org/spreadsheetml/2006/main" count="94" uniqueCount="75">
  <si>
    <t>This workbook contains bedload transport calculation results from USDA Forest Service's BAGS software.</t>
  </si>
  <si>
    <t>Bedload transport equation used: The surface-based bedload equation of Wilcock and Crowe (2003).</t>
  </si>
  <si>
    <t>Input data are stored in worksheet "Input" and results are stored in worksheet "Output".</t>
  </si>
  <si>
    <t>Calculation was performed by Kathi Peacock on 12/26/2012.</t>
  </si>
  <si>
    <t>Water surface slope</t>
  </si>
  <si>
    <t>Bankfull width</t>
  </si>
  <si>
    <t>N/A</t>
  </si>
  <si>
    <t>Left floodplain boundary</t>
  </si>
  <si>
    <t>Left floodplain Manning's n</t>
  </si>
  <si>
    <t>Right floodplain boundary</t>
  </si>
  <si>
    <t>Right floodplain Manning's n</t>
  </si>
  <si>
    <t>CROSS SECTION</t>
  </si>
  <si>
    <t>Lateral distance (m)</t>
  </si>
  <si>
    <t>Elevation (m)</t>
  </si>
  <si>
    <t>Flow duration curve is given</t>
  </si>
  <si>
    <t>on Columns E and F</t>
  </si>
  <si>
    <t>FLOW DURATION CURVE</t>
  </si>
  <si>
    <t>Discharge (cms)</t>
  </si>
  <si>
    <t>Exceedance</t>
  </si>
  <si>
    <t>probability (%)</t>
  </si>
  <si>
    <t>SURFACE GRAIN SIZE DISTRIBUTION</t>
  </si>
  <si>
    <t>Size (mm)</t>
  </si>
  <si>
    <t>% Finer</t>
  </si>
  <si>
    <t>STATISTICS OF THE ABOVE GRAIN SIZE DISTRIBUTION:</t>
  </si>
  <si>
    <t>Geometric mean (mm)</t>
  </si>
  <si>
    <t>Geometric standard deviation</t>
  </si>
  <si>
    <t>D10 (mm)</t>
  </si>
  <si>
    <t>D16 (mm)</t>
  </si>
  <si>
    <t>D25 (mm)</t>
  </si>
  <si>
    <t>D50 (mm)</t>
  </si>
  <si>
    <t>D65 (mm)</t>
  </si>
  <si>
    <t>D75 (mm)</t>
  </si>
  <si>
    <t>D84 (mm)</t>
  </si>
  <si>
    <t>D90 (mm)</t>
  </si>
  <si>
    <t>Main channel Manning's n</t>
  </si>
  <si>
    <t>Average bedload transport rate (kg/min.)</t>
  </si>
  <si>
    <t>RATING CURVES</t>
  </si>
  <si>
    <t>Discharge</t>
  </si>
  <si>
    <t>(cms)</t>
  </si>
  <si>
    <t>Bedload transport</t>
  </si>
  <si>
    <t>rate (kg/min.)</t>
  </si>
  <si>
    <t>Transport</t>
  </si>
  <si>
    <t>Stage</t>
  </si>
  <si>
    <t>Max water</t>
  </si>
  <si>
    <t>Hydraulic</t>
  </si>
  <si>
    <t>radius (m)</t>
  </si>
  <si>
    <t>depth (m)</t>
  </si>
  <si>
    <t>Sediment transport rate by size, in kg/min.</t>
  </si>
  <si>
    <t>1 - 2 mm</t>
  </si>
  <si>
    <t>2 - 4 mm</t>
  </si>
  <si>
    <t>4 - 8 mm</t>
  </si>
  <si>
    <t>8 - 16 mm</t>
  </si>
  <si>
    <t>16 - 32 mm</t>
  </si>
  <si>
    <t>32 - 64 mm</t>
  </si>
  <si>
    <t>64 - 128 mm</t>
  </si>
  <si>
    <t>128 - 256 mm</t>
  </si>
  <si>
    <t>256 - 512 mm</t>
  </si>
  <si>
    <t>512 - 1024 mm</t>
  </si>
  <si>
    <t>BEDLOAD GRAIN SIZE DISTRIBUTION</t>
  </si>
  <si>
    <t>Bedload Transport</t>
  </si>
  <si>
    <t>Wtr Depth</t>
  </si>
  <si>
    <t>Hydraulic radius</t>
  </si>
  <si>
    <t>cfs</t>
  </si>
  <si>
    <t>tons/min</t>
  </si>
  <si>
    <t>tons/day</t>
  </si>
  <si>
    <t>m</t>
  </si>
  <si>
    <t>ft</t>
  </si>
  <si>
    <t>hyd radius (ft)</t>
  </si>
  <si>
    <t>Q (cfs)</t>
  </si>
  <si>
    <t>critical</t>
  </si>
  <si>
    <t>~40 cfs (measured at time of survey)</t>
  </si>
  <si>
    <t>low flow</t>
  </si>
  <si>
    <t>~315 cfs (measured PHABSIM HF)</t>
  </si>
  <si>
    <t>BF</t>
  </si>
  <si>
    <t>Used MC n = 0.065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</si>
</sst>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##&quot; m&quot;"/>
    <numFmt numFmtId="165" formatCode="###0.##"/>
  </numFmts>
  <fonts count="4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8"/>
      <color indexed="8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sz val="10"/>
      <color indexed="8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8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0"/>
      <color theme="1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6" fillId="33" borderId="0" xfId="55" applyFill="1" applyAlignment="1">
      <alignment horizontal="center"/>
      <protection/>
    </xf>
    <xf numFmtId="0" fontId="36" fillId="0" borderId="0" xfId="55">
      <alignment/>
      <protection/>
    </xf>
    <xf numFmtId="0" fontId="36" fillId="34" borderId="0" xfId="55" applyFill="1">
      <alignment/>
      <protection/>
    </xf>
    <xf numFmtId="0" fontId="36" fillId="7" borderId="0" xfId="55" applyFill="1">
      <alignment/>
      <protection/>
    </xf>
    <xf numFmtId="0" fontId="36" fillId="12" borderId="0" xfId="55" applyFill="1">
      <alignment/>
      <protection/>
    </xf>
    <xf numFmtId="0" fontId="36" fillId="0" borderId="0" xfId="55" applyFill="1">
      <alignment/>
      <protection/>
    </xf>
    <xf numFmtId="0" fontId="36" fillId="0" borderId="0" xfId="55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125"/>
          <c:w val="0.972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Input!$E$5:$E$30</c:f>
              <c:numCache>
                <c:ptCount val="26"/>
                <c:pt idx="0">
                  <c:v>0.339804</c:v>
                </c:pt>
                <c:pt idx="1">
                  <c:v>1.0176316537858843</c:v>
                </c:pt>
                <c:pt idx="2">
                  <c:v>1.2465189286553262</c:v>
                </c:pt>
                <c:pt idx="3">
                  <c:v>1.2916396415764688</c:v>
                </c:pt>
                <c:pt idx="4">
                  <c:v>1.3690078037520645</c:v>
                </c:pt>
                <c:pt idx="5">
                  <c:v>1.6135910485453604</c:v>
                </c:pt>
                <c:pt idx="6">
                  <c:v>1.9281543352771997</c:v>
                </c:pt>
                <c:pt idx="7">
                  <c:v>2.193369157947063</c:v>
                </c:pt>
                <c:pt idx="8">
                  <c:v>2.442943897945404</c:v>
                </c:pt>
                <c:pt idx="9">
                  <c:v>2.8365073298978802</c:v>
                </c:pt>
                <c:pt idx="10">
                  <c:v>3.310699364250183</c:v>
                </c:pt>
                <c:pt idx="11">
                  <c:v>3.852302118970871</c:v>
                </c:pt>
                <c:pt idx="12">
                  <c:v>4.548064259718703</c:v>
                </c:pt>
                <c:pt idx="13">
                  <c:v>5.881319074161529</c:v>
                </c:pt>
                <c:pt idx="14">
                  <c:v>6.305596406261444</c:v>
                </c:pt>
                <c:pt idx="15">
                  <c:v>7.079277316295471</c:v>
                </c:pt>
                <c:pt idx="16">
                  <c:v>8.329239377213746</c:v>
                </c:pt>
                <c:pt idx="17">
                  <c:v>11.332577884746092</c:v>
                </c:pt>
                <c:pt idx="18">
                  <c:v>15.549119218567657</c:v>
                </c:pt>
                <c:pt idx="19">
                  <c:v>22.136184396884307</c:v>
                </c:pt>
                <c:pt idx="20">
                  <c:v>31.239868537972413</c:v>
                </c:pt>
                <c:pt idx="21">
                  <c:v>44.477390864873655</c:v>
                </c:pt>
                <c:pt idx="22">
                  <c:v>83.3531002939032</c:v>
                </c:pt>
                <c:pt idx="23">
                  <c:v>118.51426195153014</c:v>
                </c:pt>
                <c:pt idx="24">
                  <c:v>274.16042164528716</c:v>
                </c:pt>
                <c:pt idx="25">
                  <c:v>792.876</c:v>
                </c:pt>
              </c:numCache>
            </c:numRef>
          </c:xVal>
          <c:yVal>
            <c:numRef>
              <c:f>Input!$F$5:$F$30</c:f>
              <c:numCache>
                <c:ptCount val="26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45</c:v>
                </c:pt>
                <c:pt idx="7">
                  <c:v>40</c:v>
                </c:pt>
                <c:pt idx="8">
                  <c:v>35</c:v>
                </c:pt>
                <c:pt idx="9">
                  <c:v>30</c:v>
                </c:pt>
                <c:pt idx="10">
                  <c:v>25</c:v>
                </c:pt>
                <c:pt idx="11">
                  <c:v>20</c:v>
                </c:pt>
                <c:pt idx="12">
                  <c:v>15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0.5</c:v>
                </c:pt>
                <c:pt idx="24">
                  <c:v>0.0999999999999943</c:v>
                </c:pt>
                <c:pt idx="25">
                  <c:v>0</c:v>
                </c:pt>
              </c:numCache>
            </c:numRef>
          </c:yVal>
          <c:smooth val="0"/>
        </c:ser>
        <c:axId val="2495481"/>
        <c:axId val="22459330"/>
      </c:scatterChart>
      <c:valAx>
        <c:axId val="2495481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59330"/>
        <c:crossesAt val="0"/>
        <c:crossBetween val="midCat"/>
        <c:dispUnits/>
      </c:valAx>
      <c:valAx>
        <c:axId val="2245933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Exceedance Probability (%)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5481"/>
        <c:crossesAt val="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125"/>
          <c:w val="0.936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Input!$B$16:$B$88</c:f>
              <c:numCache>
                <c:ptCount val="73"/>
                <c:pt idx="0">
                  <c:v>0</c:v>
                </c:pt>
                <c:pt idx="1">
                  <c:v>1.524</c:v>
                </c:pt>
                <c:pt idx="2">
                  <c:v>2.7432000000000003</c:v>
                </c:pt>
                <c:pt idx="3">
                  <c:v>3.6576000000000004</c:v>
                </c:pt>
                <c:pt idx="4">
                  <c:v>4.572</c:v>
                </c:pt>
                <c:pt idx="5">
                  <c:v>4.8768</c:v>
                </c:pt>
                <c:pt idx="6">
                  <c:v>5.486400000000001</c:v>
                </c:pt>
                <c:pt idx="7">
                  <c:v>6.4008</c:v>
                </c:pt>
                <c:pt idx="8">
                  <c:v>7.315200000000001</c:v>
                </c:pt>
                <c:pt idx="9">
                  <c:v>8.2296</c:v>
                </c:pt>
                <c:pt idx="10">
                  <c:v>9.144</c:v>
                </c:pt>
                <c:pt idx="11">
                  <c:v>10.0584</c:v>
                </c:pt>
                <c:pt idx="12">
                  <c:v>10.972800000000001</c:v>
                </c:pt>
                <c:pt idx="13">
                  <c:v>11.8872</c:v>
                </c:pt>
                <c:pt idx="14">
                  <c:v>12.8016</c:v>
                </c:pt>
                <c:pt idx="15">
                  <c:v>13.716000000000001</c:v>
                </c:pt>
                <c:pt idx="16">
                  <c:v>14.630400000000002</c:v>
                </c:pt>
                <c:pt idx="17">
                  <c:v>14.9352</c:v>
                </c:pt>
                <c:pt idx="18">
                  <c:v>15.5448</c:v>
                </c:pt>
                <c:pt idx="19">
                  <c:v>15.727680000000001</c:v>
                </c:pt>
                <c:pt idx="20">
                  <c:v>15.910560000000002</c:v>
                </c:pt>
                <c:pt idx="21">
                  <c:v>16.33728</c:v>
                </c:pt>
                <c:pt idx="22">
                  <c:v>16.52016</c:v>
                </c:pt>
                <c:pt idx="23">
                  <c:v>16.6116</c:v>
                </c:pt>
                <c:pt idx="24">
                  <c:v>16.94688</c:v>
                </c:pt>
                <c:pt idx="25">
                  <c:v>17.03832</c:v>
                </c:pt>
                <c:pt idx="26">
                  <c:v>17.34312</c:v>
                </c:pt>
                <c:pt idx="27">
                  <c:v>17.526</c:v>
                </c:pt>
                <c:pt idx="28">
                  <c:v>17.9832</c:v>
                </c:pt>
                <c:pt idx="29">
                  <c:v>18.5928</c:v>
                </c:pt>
                <c:pt idx="30">
                  <c:v>19.2024</c:v>
                </c:pt>
                <c:pt idx="31">
                  <c:v>19.59864</c:v>
                </c:pt>
                <c:pt idx="32">
                  <c:v>19.781520000000004</c:v>
                </c:pt>
                <c:pt idx="33">
                  <c:v>20.1168</c:v>
                </c:pt>
                <c:pt idx="34">
                  <c:v>20.7264</c:v>
                </c:pt>
                <c:pt idx="35">
                  <c:v>21.336000000000002</c:v>
                </c:pt>
                <c:pt idx="36">
                  <c:v>21.945600000000002</c:v>
                </c:pt>
                <c:pt idx="37">
                  <c:v>22.555200000000003</c:v>
                </c:pt>
                <c:pt idx="38">
                  <c:v>23.07336</c:v>
                </c:pt>
                <c:pt idx="39">
                  <c:v>23.37816</c:v>
                </c:pt>
                <c:pt idx="40">
                  <c:v>23.65248</c:v>
                </c:pt>
                <c:pt idx="41">
                  <c:v>23.7744</c:v>
                </c:pt>
                <c:pt idx="42">
                  <c:v>24.384</c:v>
                </c:pt>
                <c:pt idx="43">
                  <c:v>24.9936</c:v>
                </c:pt>
                <c:pt idx="44">
                  <c:v>25.328879999999998</c:v>
                </c:pt>
                <c:pt idx="45">
                  <c:v>25.63368</c:v>
                </c:pt>
                <c:pt idx="46">
                  <c:v>25.84704</c:v>
                </c:pt>
                <c:pt idx="47">
                  <c:v>26.45664</c:v>
                </c:pt>
                <c:pt idx="48">
                  <c:v>26.639520000000005</c:v>
                </c:pt>
                <c:pt idx="49">
                  <c:v>27.00528</c:v>
                </c:pt>
                <c:pt idx="50">
                  <c:v>27.340560000000004</c:v>
                </c:pt>
                <c:pt idx="51">
                  <c:v>27.492960000000004</c:v>
                </c:pt>
                <c:pt idx="52">
                  <c:v>28.041600000000003</c:v>
                </c:pt>
                <c:pt idx="53">
                  <c:v>28.102560000000004</c:v>
                </c:pt>
                <c:pt idx="54">
                  <c:v>28.59024</c:v>
                </c:pt>
                <c:pt idx="55">
                  <c:v>28.620720000000002</c:v>
                </c:pt>
                <c:pt idx="56">
                  <c:v>28.98648</c:v>
                </c:pt>
                <c:pt idx="57">
                  <c:v>29.535120000000003</c:v>
                </c:pt>
                <c:pt idx="58">
                  <c:v>29.839920000000003</c:v>
                </c:pt>
                <c:pt idx="59">
                  <c:v>29.93136</c:v>
                </c:pt>
                <c:pt idx="60">
                  <c:v>30.449520000000003</c:v>
                </c:pt>
                <c:pt idx="61">
                  <c:v>30.48</c:v>
                </c:pt>
                <c:pt idx="62">
                  <c:v>30.96768</c:v>
                </c:pt>
                <c:pt idx="63">
                  <c:v>32.06496</c:v>
                </c:pt>
                <c:pt idx="64">
                  <c:v>32.43072</c:v>
                </c:pt>
                <c:pt idx="65">
                  <c:v>32.73552</c:v>
                </c:pt>
                <c:pt idx="66">
                  <c:v>32.79648</c:v>
                </c:pt>
                <c:pt idx="67">
                  <c:v>33.2232</c:v>
                </c:pt>
                <c:pt idx="68">
                  <c:v>33.6804</c:v>
                </c:pt>
                <c:pt idx="69">
                  <c:v>34.5948</c:v>
                </c:pt>
                <c:pt idx="70">
                  <c:v>34.7472</c:v>
                </c:pt>
                <c:pt idx="71">
                  <c:v>35.052</c:v>
                </c:pt>
                <c:pt idx="72">
                  <c:v>35.6616</c:v>
                </c:pt>
              </c:numCache>
            </c:numRef>
          </c:xVal>
          <c:yVal>
            <c:numRef>
              <c:f>Input!$C$16:$C$88</c:f>
              <c:numCache>
                <c:ptCount val="73"/>
                <c:pt idx="0">
                  <c:v>32.357568</c:v>
                </c:pt>
                <c:pt idx="1">
                  <c:v>32.244792000000004</c:v>
                </c:pt>
                <c:pt idx="2">
                  <c:v>32.068008000000006</c:v>
                </c:pt>
                <c:pt idx="3">
                  <c:v>32.128968</c:v>
                </c:pt>
                <c:pt idx="4">
                  <c:v>32.077152</c:v>
                </c:pt>
                <c:pt idx="5">
                  <c:v>32.004000000000005</c:v>
                </c:pt>
                <c:pt idx="6">
                  <c:v>31.930848000000005</c:v>
                </c:pt>
                <c:pt idx="7">
                  <c:v>31.86684</c:v>
                </c:pt>
                <c:pt idx="8">
                  <c:v>31.799784000000002</c:v>
                </c:pt>
                <c:pt idx="9">
                  <c:v>31.818072</c:v>
                </c:pt>
                <c:pt idx="10">
                  <c:v>31.717488000000003</c:v>
                </c:pt>
                <c:pt idx="11">
                  <c:v>31.473647999999997</c:v>
                </c:pt>
                <c:pt idx="12">
                  <c:v>31.229808</c:v>
                </c:pt>
                <c:pt idx="13">
                  <c:v>30.989016000000003</c:v>
                </c:pt>
                <c:pt idx="14">
                  <c:v>31.010352</c:v>
                </c:pt>
                <c:pt idx="15">
                  <c:v>30.982920000000004</c:v>
                </c:pt>
                <c:pt idx="16">
                  <c:v>30.702504</c:v>
                </c:pt>
                <c:pt idx="17">
                  <c:v>30.693360000000002</c:v>
                </c:pt>
                <c:pt idx="18">
                  <c:v>30.589728</c:v>
                </c:pt>
                <c:pt idx="19">
                  <c:v>30.589728</c:v>
                </c:pt>
                <c:pt idx="20">
                  <c:v>30.766512000000002</c:v>
                </c:pt>
                <c:pt idx="21">
                  <c:v>30.726888000000002</c:v>
                </c:pt>
                <c:pt idx="22">
                  <c:v>30.882336</c:v>
                </c:pt>
                <c:pt idx="23">
                  <c:v>30.699456</c:v>
                </c:pt>
                <c:pt idx="24">
                  <c:v>30.839664</c:v>
                </c:pt>
                <c:pt idx="25">
                  <c:v>30.635448</c:v>
                </c:pt>
                <c:pt idx="26">
                  <c:v>30.650688000000002</c:v>
                </c:pt>
                <c:pt idx="27">
                  <c:v>30.49524</c:v>
                </c:pt>
                <c:pt idx="28">
                  <c:v>30.406848</c:v>
                </c:pt>
                <c:pt idx="29">
                  <c:v>30.382464</c:v>
                </c:pt>
                <c:pt idx="30">
                  <c:v>30.260544000000003</c:v>
                </c:pt>
                <c:pt idx="31">
                  <c:v>30.318456</c:v>
                </c:pt>
                <c:pt idx="32">
                  <c:v>30.534864</c:v>
                </c:pt>
                <c:pt idx="33">
                  <c:v>30.187392</c:v>
                </c:pt>
                <c:pt idx="34">
                  <c:v>30.099</c:v>
                </c:pt>
                <c:pt idx="35">
                  <c:v>30.031944000000003</c:v>
                </c:pt>
                <c:pt idx="36">
                  <c:v>30.15996</c:v>
                </c:pt>
                <c:pt idx="37">
                  <c:v>30.184344000000003</c:v>
                </c:pt>
                <c:pt idx="38">
                  <c:v>30.074616000000002</c:v>
                </c:pt>
                <c:pt idx="39">
                  <c:v>30.333696</c:v>
                </c:pt>
                <c:pt idx="40">
                  <c:v>30.077664</c:v>
                </c:pt>
                <c:pt idx="41">
                  <c:v>30.1752</c:v>
                </c:pt>
                <c:pt idx="42">
                  <c:v>30.187392</c:v>
                </c:pt>
                <c:pt idx="43">
                  <c:v>30.397704000000004</c:v>
                </c:pt>
                <c:pt idx="44">
                  <c:v>30.589728</c:v>
                </c:pt>
                <c:pt idx="45">
                  <c:v>30.492192</c:v>
                </c:pt>
                <c:pt idx="46">
                  <c:v>30.845760000000002</c:v>
                </c:pt>
                <c:pt idx="47">
                  <c:v>30.897576000000004</c:v>
                </c:pt>
                <c:pt idx="48">
                  <c:v>30.172152</c:v>
                </c:pt>
                <c:pt idx="49">
                  <c:v>29.992320000000003</c:v>
                </c:pt>
                <c:pt idx="50">
                  <c:v>30.074616000000002</c:v>
                </c:pt>
                <c:pt idx="51">
                  <c:v>30.31236</c:v>
                </c:pt>
                <c:pt idx="52">
                  <c:v>30.412944000000003</c:v>
                </c:pt>
                <c:pt idx="53">
                  <c:v>30.156912000000002</c:v>
                </c:pt>
                <c:pt idx="54">
                  <c:v>30.187392</c:v>
                </c:pt>
                <c:pt idx="55">
                  <c:v>30.202632</c:v>
                </c:pt>
                <c:pt idx="56">
                  <c:v>30.598872</c:v>
                </c:pt>
                <c:pt idx="57">
                  <c:v>30.455616000000003</c:v>
                </c:pt>
                <c:pt idx="58">
                  <c:v>30.51048</c:v>
                </c:pt>
                <c:pt idx="59">
                  <c:v>30.614112000000002</c:v>
                </c:pt>
                <c:pt idx="60">
                  <c:v>30.989016000000003</c:v>
                </c:pt>
                <c:pt idx="61">
                  <c:v>30.998160000000002</c:v>
                </c:pt>
                <c:pt idx="62">
                  <c:v>30.979872</c:v>
                </c:pt>
                <c:pt idx="63">
                  <c:v>32.022288</c:v>
                </c:pt>
                <c:pt idx="64">
                  <c:v>31.339536</c:v>
                </c:pt>
                <c:pt idx="65">
                  <c:v>31.370016000000003</c:v>
                </c:pt>
                <c:pt idx="66">
                  <c:v>31.208472</c:v>
                </c:pt>
                <c:pt idx="67">
                  <c:v>31.342584000000002</c:v>
                </c:pt>
                <c:pt idx="68">
                  <c:v>31.845504000000002</c:v>
                </c:pt>
                <c:pt idx="69">
                  <c:v>32.113728</c:v>
                </c:pt>
                <c:pt idx="70">
                  <c:v>32.004000000000005</c:v>
                </c:pt>
                <c:pt idx="71">
                  <c:v>32.589216</c:v>
                </c:pt>
                <c:pt idx="72">
                  <c:v>32.890968</c:v>
                </c:pt>
              </c:numCache>
            </c:numRef>
          </c:yVal>
          <c:smooth val="0"/>
        </c:ser>
        <c:axId val="807379"/>
        <c:axId val="7266412"/>
      </c:scatterChart>
      <c:valAx>
        <c:axId val="807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Station (m)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66412"/>
        <c:crossesAt val="0"/>
        <c:crossBetween val="midCat"/>
        <c:dispUnits/>
      </c:valAx>
      <c:valAx>
        <c:axId val="7266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Elevation (m)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7379"/>
        <c:crossesAt val="-20000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125"/>
          <c:w val="0.935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Input!$H$4:$H$14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</c:numCache>
            </c:numRef>
          </c:xVal>
          <c:yVal>
            <c:numRef>
              <c:f>Input!$I$4:$I$14</c:f>
              <c:numCache>
                <c:ptCount val="11"/>
                <c:pt idx="0">
                  <c:v>0</c:v>
                </c:pt>
                <c:pt idx="1">
                  <c:v>0.9</c:v>
                </c:pt>
                <c:pt idx="2">
                  <c:v>0.9</c:v>
                </c:pt>
                <c:pt idx="3">
                  <c:v>4.5</c:v>
                </c:pt>
                <c:pt idx="4">
                  <c:v>6.31</c:v>
                </c:pt>
                <c:pt idx="5">
                  <c:v>13.51</c:v>
                </c:pt>
                <c:pt idx="6">
                  <c:v>20.72</c:v>
                </c:pt>
                <c:pt idx="7">
                  <c:v>38.74</c:v>
                </c:pt>
                <c:pt idx="8">
                  <c:v>64.86</c:v>
                </c:pt>
                <c:pt idx="9">
                  <c:v>89.19</c:v>
                </c:pt>
                <c:pt idx="10">
                  <c:v>100</c:v>
                </c:pt>
              </c:numCache>
            </c:numRef>
          </c:yVal>
          <c:smooth val="0"/>
        </c:ser>
        <c:axId val="65397709"/>
        <c:axId val="51708470"/>
      </c:scatterChart>
      <c:valAx>
        <c:axId val="65397709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Grain Size (mm)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08470"/>
        <c:crossesAt val="0"/>
        <c:crossBetween val="midCat"/>
        <c:dispUnits/>
      </c:valAx>
      <c:valAx>
        <c:axId val="5170847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Percent Finer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97709"/>
        <c:crossesAt val="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-0.00125"/>
          <c:w val="0.93475"/>
          <c:h val="0.96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0.339804</c:v>
                </c:pt>
                <c:pt idx="1">
                  <c:v>1.0176316537858843</c:v>
                </c:pt>
                <c:pt idx="2">
                  <c:v>1.2465189286553262</c:v>
                </c:pt>
                <c:pt idx="3">
                  <c:v>1.2916396415764688</c:v>
                </c:pt>
                <c:pt idx="4">
                  <c:v>1.3690078037520645</c:v>
                </c:pt>
                <c:pt idx="5">
                  <c:v>1.6135910485453604</c:v>
                </c:pt>
                <c:pt idx="6">
                  <c:v>1.9281543352771997</c:v>
                </c:pt>
                <c:pt idx="7">
                  <c:v>2.193369157947063</c:v>
                </c:pt>
                <c:pt idx="8">
                  <c:v>2.442943897945404</c:v>
                </c:pt>
                <c:pt idx="9">
                  <c:v>2.8365073298978802</c:v>
                </c:pt>
                <c:pt idx="10">
                  <c:v>3.310699364250183</c:v>
                </c:pt>
                <c:pt idx="11">
                  <c:v>3.852302118970871</c:v>
                </c:pt>
                <c:pt idx="12">
                  <c:v>4.548064259718703</c:v>
                </c:pt>
                <c:pt idx="13">
                  <c:v>5.881319074161529</c:v>
                </c:pt>
                <c:pt idx="14">
                  <c:v>6.305596406261444</c:v>
                </c:pt>
                <c:pt idx="15">
                  <c:v>7.079277316295471</c:v>
                </c:pt>
                <c:pt idx="16">
                  <c:v>8.329239377213746</c:v>
                </c:pt>
                <c:pt idx="17">
                  <c:v>11.332577884746092</c:v>
                </c:pt>
                <c:pt idx="18">
                  <c:v>15.549119218567657</c:v>
                </c:pt>
                <c:pt idx="19">
                  <c:v>22.136184396884307</c:v>
                </c:pt>
                <c:pt idx="20">
                  <c:v>31.239868537972413</c:v>
                </c:pt>
                <c:pt idx="21">
                  <c:v>44.477390864873655</c:v>
                </c:pt>
                <c:pt idx="22">
                  <c:v>83.3531002939032</c:v>
                </c:pt>
                <c:pt idx="23">
                  <c:v>118.51426195153014</c:v>
                </c:pt>
                <c:pt idx="24">
                  <c:v>274.16042164528716</c:v>
                </c:pt>
                <c:pt idx="25">
                  <c:v>792.876</c:v>
                </c:pt>
              </c:numCache>
            </c:numRef>
          </c:xVal>
          <c:yVal>
            <c:numRef>
              <c:f>Output!$I$7:$I$32</c:f>
              <c:numCache>
                <c:ptCount val="26"/>
                <c:pt idx="0">
                  <c:v>3.2630409794165984E-09</c:v>
                </c:pt>
                <c:pt idx="1">
                  <c:v>2.2540005434539267E-07</c:v>
                </c:pt>
                <c:pt idx="2">
                  <c:v>5.54917280290511E-07</c:v>
                </c:pt>
                <c:pt idx="3">
                  <c:v>6.513996910264223E-07</c:v>
                </c:pt>
                <c:pt idx="4">
                  <c:v>8.475373938737497E-07</c:v>
                </c:pt>
                <c:pt idx="5">
                  <c:v>1.6038497354890884E-06</c:v>
                </c:pt>
                <c:pt idx="6">
                  <c:v>3.2356375638870514E-06</c:v>
                </c:pt>
                <c:pt idx="7">
                  <c:v>5.5591544069777675E-06</c:v>
                </c:pt>
                <c:pt idx="8">
                  <c:v>8.809235660445388E-06</c:v>
                </c:pt>
                <c:pt idx="9">
                  <c:v>1.6247148655676316E-05</c:v>
                </c:pt>
                <c:pt idx="10">
                  <c:v>3.0510722327919155E-05</c:v>
                </c:pt>
                <c:pt idx="11">
                  <c:v>5.456544205653039E-05</c:v>
                </c:pt>
                <c:pt idx="12">
                  <c:v>9.984806451655683E-05</c:v>
                </c:pt>
                <c:pt idx="13">
                  <c:v>0.00027650774347504276</c:v>
                </c:pt>
                <c:pt idx="14">
                  <c:v>0.0003670826590201409</c:v>
                </c:pt>
                <c:pt idx="15">
                  <c:v>0.0005876130699828008</c:v>
                </c:pt>
                <c:pt idx="16">
                  <c:v>0.0011915270406435963</c:v>
                </c:pt>
                <c:pt idx="17">
                  <c:v>0.005653263146343756</c:v>
                </c:pt>
                <c:pt idx="18">
                  <c:v>0.03013037415160364</c:v>
                </c:pt>
                <c:pt idx="19">
                  <c:v>0.19336991720118787</c:v>
                </c:pt>
                <c:pt idx="20">
                  <c:v>1.1630455873446315</c:v>
                </c:pt>
                <c:pt idx="21">
                  <c:v>7.168914053989311</c:v>
                </c:pt>
                <c:pt idx="22">
                  <c:v>132.70200689852368</c:v>
                </c:pt>
                <c:pt idx="23">
                  <c:v>479.6032374261943</c:v>
                </c:pt>
                <c:pt idx="24">
                  <c:v>5244.7757435684325</c:v>
                </c:pt>
                <c:pt idx="25">
                  <c:v>50751.80704134839</c:v>
                </c:pt>
              </c:numCache>
            </c:numRef>
          </c:yVal>
          <c:smooth val="0"/>
        </c:ser>
        <c:axId val="62723047"/>
        <c:axId val="27636512"/>
      </c:scatterChart>
      <c:valAx>
        <c:axId val="62723047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36512"/>
        <c:crossesAt val="0.1"/>
        <c:crossBetween val="midCat"/>
        <c:dispUnits/>
      </c:valAx>
      <c:valAx>
        <c:axId val="27636512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Bedload Transport Rate (kg/min.)</a:t>
                </a:r>
              </a:p>
            </c:rich>
          </c:tx>
          <c:layout>
            <c:manualLayout>
              <c:xMode val="factor"/>
              <c:yMode val="factor"/>
              <c:x val="-0.02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23047"/>
        <c:crossesAt val="1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-0.00125"/>
          <c:w val="0.939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0.339804</c:v>
                </c:pt>
                <c:pt idx="1">
                  <c:v>1.0176316537858843</c:v>
                </c:pt>
                <c:pt idx="2">
                  <c:v>1.2465189286553262</c:v>
                </c:pt>
                <c:pt idx="3">
                  <c:v>1.2916396415764688</c:v>
                </c:pt>
                <c:pt idx="4">
                  <c:v>1.3690078037520645</c:v>
                </c:pt>
                <c:pt idx="5">
                  <c:v>1.6135910485453604</c:v>
                </c:pt>
                <c:pt idx="6">
                  <c:v>1.9281543352771997</c:v>
                </c:pt>
                <c:pt idx="7">
                  <c:v>2.193369157947063</c:v>
                </c:pt>
                <c:pt idx="8">
                  <c:v>2.442943897945404</c:v>
                </c:pt>
                <c:pt idx="9">
                  <c:v>2.8365073298978802</c:v>
                </c:pt>
                <c:pt idx="10">
                  <c:v>3.310699364250183</c:v>
                </c:pt>
                <c:pt idx="11">
                  <c:v>3.852302118970871</c:v>
                </c:pt>
                <c:pt idx="12">
                  <c:v>4.548064259718703</c:v>
                </c:pt>
                <c:pt idx="13">
                  <c:v>5.881319074161529</c:v>
                </c:pt>
                <c:pt idx="14">
                  <c:v>6.305596406261444</c:v>
                </c:pt>
                <c:pt idx="15">
                  <c:v>7.079277316295471</c:v>
                </c:pt>
                <c:pt idx="16">
                  <c:v>8.329239377213746</c:v>
                </c:pt>
                <c:pt idx="17">
                  <c:v>11.332577884746092</c:v>
                </c:pt>
                <c:pt idx="18">
                  <c:v>15.549119218567657</c:v>
                </c:pt>
                <c:pt idx="19">
                  <c:v>22.136184396884307</c:v>
                </c:pt>
                <c:pt idx="20">
                  <c:v>31.239868537972413</c:v>
                </c:pt>
                <c:pt idx="21">
                  <c:v>44.477390864873655</c:v>
                </c:pt>
                <c:pt idx="22">
                  <c:v>83.3531002939032</c:v>
                </c:pt>
                <c:pt idx="23">
                  <c:v>118.51426195153014</c:v>
                </c:pt>
                <c:pt idx="24">
                  <c:v>274.16042164528716</c:v>
                </c:pt>
                <c:pt idx="25">
                  <c:v>792.876</c:v>
                </c:pt>
              </c:numCache>
            </c:numRef>
          </c:xVal>
          <c:yVal>
            <c:numRef>
              <c:f>Output!$J$7:$J$32</c:f>
              <c:numCache>
                <c:ptCount val="26"/>
                <c:pt idx="0">
                  <c:v>0.08233288996876277</c:v>
                </c:pt>
                <c:pt idx="1">
                  <c:v>0.12630868676542525</c:v>
                </c:pt>
                <c:pt idx="2">
                  <c:v>0.1389238552258191</c:v>
                </c:pt>
                <c:pt idx="3">
                  <c:v>0.141306330432816</c:v>
                </c:pt>
                <c:pt idx="4">
                  <c:v>0.14531295804644748</c:v>
                </c:pt>
                <c:pt idx="5">
                  <c:v>0.15500425375909693</c:v>
                </c:pt>
                <c:pt idx="6">
                  <c:v>0.16647904460804486</c:v>
                </c:pt>
                <c:pt idx="7">
                  <c:v>0.17610807595168604</c:v>
                </c:pt>
                <c:pt idx="8">
                  <c:v>0.18478176959849482</c:v>
                </c:pt>
                <c:pt idx="9">
                  <c:v>0.1968178212265701</c:v>
                </c:pt>
                <c:pt idx="10">
                  <c:v>0.2100048773314088</c:v>
                </c:pt>
                <c:pt idx="11">
                  <c:v>0.22268182486582344</c:v>
                </c:pt>
                <c:pt idx="12">
                  <c:v>0.2363931964493478</c:v>
                </c:pt>
                <c:pt idx="13">
                  <c:v>0.26226020730916244</c:v>
                </c:pt>
                <c:pt idx="14">
                  <c:v>0.2700160876308791</c:v>
                </c:pt>
                <c:pt idx="15">
                  <c:v>0.2833995393708736</c:v>
                </c:pt>
                <c:pt idx="16">
                  <c:v>0.30523418174799977</c:v>
                </c:pt>
                <c:pt idx="17">
                  <c:v>0.36193947088249484</c:v>
                </c:pt>
                <c:pt idx="18">
                  <c:v>0.43581341892997905</c:v>
                </c:pt>
                <c:pt idx="19">
                  <c:v>0.5358089634502617</c:v>
                </c:pt>
                <c:pt idx="20">
                  <c:v>0.6540163747250627</c:v>
                </c:pt>
                <c:pt idx="21">
                  <c:v>0.8007296445385861</c:v>
                </c:pt>
                <c:pt idx="22">
                  <c:v>1.1383595001320048</c:v>
                </c:pt>
                <c:pt idx="23">
                  <c:v>1.367241152338304</c:v>
                </c:pt>
                <c:pt idx="24">
                  <c:v>2.1178814190042408</c:v>
                </c:pt>
                <c:pt idx="25">
                  <c:v>3.7738913238652816</c:v>
                </c:pt>
              </c:numCache>
            </c:numRef>
          </c:yVal>
          <c:smooth val="0"/>
        </c:ser>
        <c:axId val="47402017"/>
        <c:axId val="23964970"/>
      </c:scatterChart>
      <c:valAx>
        <c:axId val="47402017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64970"/>
        <c:crossesAt val="0"/>
        <c:crossBetween val="midCat"/>
        <c:dispUnits/>
      </c:valAx>
      <c:valAx>
        <c:axId val="23964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Transport Stage
(Normalized Shields Stress)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020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-0.00125"/>
          <c:w val="0.968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0.339804</c:v>
                </c:pt>
                <c:pt idx="1">
                  <c:v>1.0176316537858843</c:v>
                </c:pt>
                <c:pt idx="2">
                  <c:v>1.2465189286553262</c:v>
                </c:pt>
                <c:pt idx="3">
                  <c:v>1.2916396415764688</c:v>
                </c:pt>
                <c:pt idx="4">
                  <c:v>1.3690078037520645</c:v>
                </c:pt>
                <c:pt idx="5">
                  <c:v>1.6135910485453604</c:v>
                </c:pt>
                <c:pt idx="6">
                  <c:v>1.9281543352771997</c:v>
                </c:pt>
                <c:pt idx="7">
                  <c:v>2.193369157947063</c:v>
                </c:pt>
                <c:pt idx="8">
                  <c:v>2.442943897945404</c:v>
                </c:pt>
                <c:pt idx="9">
                  <c:v>2.8365073298978802</c:v>
                </c:pt>
                <c:pt idx="10">
                  <c:v>3.310699364250183</c:v>
                </c:pt>
                <c:pt idx="11">
                  <c:v>3.852302118970871</c:v>
                </c:pt>
                <c:pt idx="12">
                  <c:v>4.548064259718703</c:v>
                </c:pt>
                <c:pt idx="13">
                  <c:v>5.881319074161529</c:v>
                </c:pt>
                <c:pt idx="14">
                  <c:v>6.305596406261444</c:v>
                </c:pt>
                <c:pt idx="15">
                  <c:v>7.079277316295471</c:v>
                </c:pt>
                <c:pt idx="16">
                  <c:v>8.329239377213746</c:v>
                </c:pt>
                <c:pt idx="17">
                  <c:v>11.332577884746092</c:v>
                </c:pt>
                <c:pt idx="18">
                  <c:v>15.549119218567657</c:v>
                </c:pt>
                <c:pt idx="19">
                  <c:v>22.136184396884307</c:v>
                </c:pt>
                <c:pt idx="20">
                  <c:v>31.239868537972413</c:v>
                </c:pt>
                <c:pt idx="21">
                  <c:v>44.477390864873655</c:v>
                </c:pt>
                <c:pt idx="22">
                  <c:v>83.3531002939032</c:v>
                </c:pt>
                <c:pt idx="23">
                  <c:v>118.51426195153014</c:v>
                </c:pt>
                <c:pt idx="24">
                  <c:v>274.16042164528716</c:v>
                </c:pt>
                <c:pt idx="25">
                  <c:v>792.876</c:v>
                </c:pt>
              </c:numCache>
            </c:numRef>
          </c:xVal>
          <c:yVal>
            <c:numRef>
              <c:f>Output!$K$7:$K$32</c:f>
              <c:numCache>
                <c:ptCount val="26"/>
                <c:pt idx="0">
                  <c:v>0.2811557335538861</c:v>
                </c:pt>
                <c:pt idx="1">
                  <c:v>0.41673960010814637</c:v>
                </c:pt>
                <c:pt idx="2">
                  <c:v>0.4461769896926876</c:v>
                </c:pt>
                <c:pt idx="3">
                  <c:v>0.4517364755659099</c:v>
                </c:pt>
                <c:pt idx="4">
                  <c:v>0.46108590743064837</c:v>
                </c:pt>
                <c:pt idx="5">
                  <c:v>0.4898173470096584</c:v>
                </c:pt>
                <c:pt idx="6">
                  <c:v>0.5243415158557889</c:v>
                </c:pt>
                <c:pt idx="7">
                  <c:v>0.5491461733188627</c:v>
                </c:pt>
                <c:pt idx="8">
                  <c:v>0.5714898538169857</c:v>
                </c:pt>
                <c:pt idx="9">
                  <c:v>0.6043077176570888</c:v>
                </c:pt>
                <c:pt idx="10">
                  <c:v>0.6413488418827051</c:v>
                </c:pt>
                <c:pt idx="11">
                  <c:v>0.6805399518814081</c:v>
                </c:pt>
                <c:pt idx="12">
                  <c:v>0.7278976905784604</c:v>
                </c:pt>
                <c:pt idx="13">
                  <c:v>0.8049198424301143</c:v>
                </c:pt>
                <c:pt idx="14">
                  <c:v>0.8268426481819147</c:v>
                </c:pt>
                <c:pt idx="15">
                  <c:v>0.8653101853408807</c:v>
                </c:pt>
                <c:pt idx="16">
                  <c:v>0.9200819540519707</c:v>
                </c:pt>
                <c:pt idx="17">
                  <c:v>1.026175562519073</c:v>
                </c:pt>
                <c:pt idx="18">
                  <c:v>1.1490087902069086</c:v>
                </c:pt>
                <c:pt idx="19">
                  <c:v>1.313912906330108</c:v>
                </c:pt>
                <c:pt idx="20">
                  <c:v>1.5088504784889212</c:v>
                </c:pt>
                <c:pt idx="21">
                  <c:v>1.7507974792098984</c:v>
                </c:pt>
                <c:pt idx="22">
                  <c:v>2.307587816024779</c:v>
                </c:pt>
                <c:pt idx="23">
                  <c:v>2.685039898864744</c:v>
                </c:pt>
                <c:pt idx="24">
                  <c:v>3.923945876266476</c:v>
                </c:pt>
                <c:pt idx="25">
                  <c:v>6.6575999182434025</c:v>
                </c:pt>
              </c:numCache>
            </c:numRef>
          </c:yVal>
          <c:smooth val="0"/>
        </c:ser>
        <c:axId val="14358139"/>
        <c:axId val="62114388"/>
      </c:scatterChart>
      <c:valAx>
        <c:axId val="14358139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14388"/>
        <c:crossesAt val="0"/>
        <c:crossBetween val="midCat"/>
        <c:dispUnits/>
      </c:valAx>
      <c:valAx>
        <c:axId val="62114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Max Water Depth (m)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581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-0.007"/>
          <c:w val="0.97375"/>
          <c:h val="0.92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'conv output'!$D$3:$D$28</c:f>
              <c:numCache/>
            </c:numRef>
          </c:xVal>
          <c:yVal>
            <c:numRef>
              <c:f>'conv output'!$F$3:$F$28</c:f>
              <c:numCache/>
            </c:numRef>
          </c:yVal>
          <c:smooth val="0"/>
        </c:ser>
        <c:axId val="22158581"/>
        <c:axId val="65209502"/>
      </c:scatterChart>
      <c:valAx>
        <c:axId val="2215858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09502"/>
        <c:crossesAt val="1E-19"/>
        <c:crossBetween val="midCat"/>
        <c:dispUnits/>
      </c:valAx>
      <c:valAx>
        <c:axId val="6520950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Bedload Transport (tons/day)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58581"/>
        <c:crossesAt val="0.00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-0.008"/>
          <c:w val="0.9285"/>
          <c:h val="0.93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'conv output'!$L$3:$L$28</c:f>
              <c:numCache/>
            </c:numRef>
          </c:xVal>
          <c:yVal>
            <c:numRef>
              <c:f>'conv output'!$D$3:$D$28</c:f>
              <c:numCache/>
            </c:numRef>
          </c:yVal>
          <c:smooth val="0"/>
        </c:ser>
        <c:axId val="50014607"/>
        <c:axId val="47478280"/>
      </c:scatterChart>
      <c:valAx>
        <c:axId val="50014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Hydraulic Radius (ft)</a:t>
                </a:r>
              </a:p>
            </c:rich>
          </c:tx>
          <c:layout>
            <c:manualLayout>
              <c:xMode val="factor"/>
              <c:yMode val="factor"/>
              <c:x val="0.01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78280"/>
        <c:crosses val="autoZero"/>
        <c:crossBetween val="midCat"/>
        <c:dispUnits/>
      </c:valAx>
      <c:valAx>
        <c:axId val="47478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146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3</xdr:row>
      <xdr:rowOff>57150</xdr:rowOff>
    </xdr:from>
    <xdr:to>
      <xdr:col>23</xdr:col>
      <xdr:colOff>381000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11172825" y="571500"/>
        <a:ext cx="53625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21</xdr:row>
      <xdr:rowOff>104775</xdr:rowOff>
    </xdr:from>
    <xdr:to>
      <xdr:col>23</xdr:col>
      <xdr:colOff>323850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1115675" y="4048125"/>
        <a:ext cx="53625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2" ht="15">
      <c r="B2" s="1" t="s">
        <v>0</v>
      </c>
    </row>
    <row r="4" ht="15">
      <c r="B4" s="1" t="s">
        <v>1</v>
      </c>
    </row>
    <row r="6" ht="15">
      <c r="B6" s="1" t="s">
        <v>2</v>
      </c>
    </row>
    <row r="8" ht="15">
      <c r="B8" s="1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8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2" customWidth="1"/>
    <col min="2" max="2" width="24.7109375" style="2" customWidth="1"/>
    <col min="3" max="3" width="12.7109375" style="2" customWidth="1"/>
    <col min="4" max="4" width="2.7109375" style="2" customWidth="1"/>
    <col min="5" max="6" width="15.7109375" style="2" customWidth="1"/>
    <col min="7" max="7" width="2.7109375" style="2" customWidth="1"/>
    <col min="8" max="9" width="12.7109375" style="2" customWidth="1"/>
    <col min="10" max="16384" width="9.140625" style="2" customWidth="1"/>
  </cols>
  <sheetData>
    <row r="2" spans="2:8" ht="15">
      <c r="B2" s="2" t="s">
        <v>4</v>
      </c>
      <c r="C2" s="2">
        <v>0.013</v>
      </c>
      <c r="E2" s="3" t="s">
        <v>16</v>
      </c>
      <c r="H2" s="3" t="s">
        <v>20</v>
      </c>
    </row>
    <row r="3" spans="6:9" ht="15">
      <c r="F3" s="2" t="s">
        <v>18</v>
      </c>
      <c r="H3" s="2" t="s">
        <v>21</v>
      </c>
      <c r="I3" s="2" t="s">
        <v>22</v>
      </c>
    </row>
    <row r="4" spans="2:9" ht="15">
      <c r="B4" s="2" t="s">
        <v>5</v>
      </c>
      <c r="C4" s="2" t="s">
        <v>6</v>
      </c>
      <c r="E4" s="2" t="s">
        <v>17</v>
      </c>
      <c r="F4" s="2" t="s">
        <v>19</v>
      </c>
      <c r="H4" s="2">
        <v>1</v>
      </c>
      <c r="I4" s="2">
        <v>0</v>
      </c>
    </row>
    <row r="5" spans="5:9" ht="15">
      <c r="E5" s="5">
        <v>0.339804</v>
      </c>
      <c r="F5" s="5">
        <v>100</v>
      </c>
      <c r="H5" s="2">
        <v>2</v>
      </c>
      <c r="I5" s="2">
        <v>0.9</v>
      </c>
    </row>
    <row r="6" spans="2:9" ht="15">
      <c r="B6" s="2" t="s">
        <v>14</v>
      </c>
      <c r="E6" s="5">
        <v>1.0176316537858843</v>
      </c>
      <c r="F6" s="5">
        <v>90</v>
      </c>
      <c r="H6" s="2">
        <v>4</v>
      </c>
      <c r="I6" s="2">
        <v>0.9</v>
      </c>
    </row>
    <row r="7" spans="2:9" ht="15">
      <c r="B7" s="2" t="s">
        <v>15</v>
      </c>
      <c r="E7" s="5">
        <v>1.2465189286553262</v>
      </c>
      <c r="F7" s="5">
        <v>80</v>
      </c>
      <c r="H7" s="2">
        <v>8</v>
      </c>
      <c r="I7" s="2">
        <v>4.5</v>
      </c>
    </row>
    <row r="8" spans="5:9" ht="15">
      <c r="E8" s="5">
        <v>1.2916396415764688</v>
      </c>
      <c r="F8" s="5">
        <v>70</v>
      </c>
      <c r="H8" s="2">
        <v>16</v>
      </c>
      <c r="I8" s="2">
        <v>6.31</v>
      </c>
    </row>
    <row r="9" spans="2:9" ht="15">
      <c r="B9" s="2" t="s">
        <v>7</v>
      </c>
      <c r="C9" s="4">
        <v>13.7</v>
      </c>
      <c r="E9" s="5">
        <v>1.3690078037520645</v>
      </c>
      <c r="F9" s="5">
        <v>60</v>
      </c>
      <c r="H9" s="2">
        <v>32</v>
      </c>
      <c r="I9" s="2">
        <v>13.51</v>
      </c>
    </row>
    <row r="10" spans="2:9" ht="15">
      <c r="B10" s="2" t="s">
        <v>8</v>
      </c>
      <c r="C10" s="2">
        <v>0.14</v>
      </c>
      <c r="E10" s="5">
        <v>1.6135910485453604</v>
      </c>
      <c r="F10" s="5">
        <v>50</v>
      </c>
      <c r="H10" s="2">
        <v>64</v>
      </c>
      <c r="I10" s="2">
        <v>20.72</v>
      </c>
    </row>
    <row r="11" spans="2:9" ht="15">
      <c r="B11" s="2" t="s">
        <v>9</v>
      </c>
      <c r="C11" s="4">
        <v>30.48</v>
      </c>
      <c r="E11" s="5">
        <v>1.9281543352771997</v>
      </c>
      <c r="F11" s="5">
        <v>45</v>
      </c>
      <c r="H11" s="2">
        <v>128</v>
      </c>
      <c r="I11" s="2">
        <v>38.74</v>
      </c>
    </row>
    <row r="12" spans="2:9" ht="15">
      <c r="B12" s="2" t="s">
        <v>10</v>
      </c>
      <c r="C12" s="2">
        <v>0.0975</v>
      </c>
      <c r="E12" s="5">
        <v>2.193369157947063</v>
      </c>
      <c r="F12" s="5">
        <v>40</v>
      </c>
      <c r="H12" s="2">
        <v>256</v>
      </c>
      <c r="I12" s="2">
        <v>64.86</v>
      </c>
    </row>
    <row r="13" spans="5:9" ht="15">
      <c r="E13" s="5">
        <v>2.442943897945404</v>
      </c>
      <c r="F13" s="5">
        <v>35</v>
      </c>
      <c r="H13" s="2">
        <v>512</v>
      </c>
      <c r="I13" s="2">
        <v>89.19</v>
      </c>
    </row>
    <row r="14" spans="2:9" ht="15">
      <c r="B14" s="2" t="s">
        <v>11</v>
      </c>
      <c r="E14" s="5">
        <v>2.8365073298978802</v>
      </c>
      <c r="F14" s="5">
        <v>30</v>
      </c>
      <c r="H14" s="2">
        <v>1024</v>
      </c>
      <c r="I14" s="2">
        <v>100</v>
      </c>
    </row>
    <row r="15" spans="2:6" ht="15">
      <c r="B15" s="2" t="s">
        <v>12</v>
      </c>
      <c r="C15" s="2" t="s">
        <v>13</v>
      </c>
      <c r="E15" s="5">
        <v>3.310699364250183</v>
      </c>
      <c r="F15" s="5">
        <v>25</v>
      </c>
    </row>
    <row r="16" spans="2:6" ht="15">
      <c r="B16" s="2">
        <v>0</v>
      </c>
      <c r="C16" s="2">
        <v>32.357568</v>
      </c>
      <c r="E16" s="5">
        <v>3.852302118970871</v>
      </c>
      <c r="F16" s="5">
        <v>20</v>
      </c>
    </row>
    <row r="17" spans="2:8" ht="15">
      <c r="B17" s="2">
        <v>1.524</v>
      </c>
      <c r="C17" s="2">
        <v>32.244792000000004</v>
      </c>
      <c r="E17" s="5">
        <v>4.548064259718703</v>
      </c>
      <c r="F17" s="5">
        <v>15</v>
      </c>
      <c r="H17" s="3" t="s">
        <v>23</v>
      </c>
    </row>
    <row r="18" spans="2:10" ht="15">
      <c r="B18" s="2">
        <v>2.7432000000000003</v>
      </c>
      <c r="C18" s="2">
        <v>32.068008000000006</v>
      </c>
      <c r="E18" s="5">
        <v>5.881319074161529</v>
      </c>
      <c r="F18" s="5">
        <v>10</v>
      </c>
      <c r="H18" s="3" t="s">
        <v>24</v>
      </c>
      <c r="J18" s="2">
        <v>137.53010101949258</v>
      </c>
    </row>
    <row r="19" spans="2:10" ht="15">
      <c r="B19" s="2">
        <v>3.6576000000000004</v>
      </c>
      <c r="C19" s="2">
        <v>32.128968</v>
      </c>
      <c r="E19" s="5">
        <v>6.305596406261444</v>
      </c>
      <c r="F19" s="5">
        <v>9</v>
      </c>
      <c r="H19" s="3" t="s">
        <v>25</v>
      </c>
      <c r="J19" s="2">
        <v>3.4998399353587795</v>
      </c>
    </row>
    <row r="20" spans="2:10" ht="15">
      <c r="B20" s="2">
        <v>4.572</v>
      </c>
      <c r="C20" s="2">
        <v>32.077152</v>
      </c>
      <c r="E20" s="5">
        <v>7.079277316295471</v>
      </c>
      <c r="F20" s="5">
        <v>8</v>
      </c>
      <c r="H20" s="3" t="s">
        <v>26</v>
      </c>
      <c r="J20" s="2">
        <v>22.824320413904452</v>
      </c>
    </row>
    <row r="21" spans="2:10" ht="15">
      <c r="B21" s="2">
        <v>4.8768</v>
      </c>
      <c r="C21" s="2">
        <v>32.004000000000005</v>
      </c>
      <c r="E21" s="5">
        <v>8.329239377213746</v>
      </c>
      <c r="F21" s="5">
        <v>7</v>
      </c>
      <c r="H21" s="3" t="s">
        <v>27</v>
      </c>
      <c r="J21" s="2">
        <v>40.644831441241266</v>
      </c>
    </row>
    <row r="22" spans="2:10" ht="15">
      <c r="B22" s="2">
        <v>5.486400000000001</v>
      </c>
      <c r="C22" s="2">
        <v>31.930848000000005</v>
      </c>
      <c r="E22" s="5">
        <v>11.332577884746092</v>
      </c>
      <c r="F22" s="5">
        <v>6</v>
      </c>
      <c r="H22" s="3" t="s">
        <v>28</v>
      </c>
      <c r="J22" s="2">
        <v>75.45266747089998</v>
      </c>
    </row>
    <row r="23" spans="2:10" ht="15">
      <c r="B23" s="2">
        <v>6.4008</v>
      </c>
      <c r="C23" s="2">
        <v>31.86684</v>
      </c>
      <c r="E23" s="5">
        <v>15.549119218567657</v>
      </c>
      <c r="F23" s="5">
        <v>5</v>
      </c>
      <c r="H23" s="3" t="s">
        <v>29</v>
      </c>
      <c r="J23" s="2">
        <v>172.56959430711035</v>
      </c>
    </row>
    <row r="24" spans="2:10" ht="15">
      <c r="B24" s="2">
        <v>7.315200000000001</v>
      </c>
      <c r="C24" s="2">
        <v>31.799784000000002</v>
      </c>
      <c r="E24" s="5">
        <v>22.136184396884307</v>
      </c>
      <c r="F24" s="5">
        <v>4</v>
      </c>
      <c r="H24" s="3" t="s">
        <v>30</v>
      </c>
      <c r="J24" s="2">
        <v>256.9877098481855</v>
      </c>
    </row>
    <row r="25" spans="2:10" ht="15">
      <c r="B25" s="2">
        <v>8.2296</v>
      </c>
      <c r="C25" s="2">
        <v>31.818072</v>
      </c>
      <c r="E25" s="5">
        <v>31.239868537972413</v>
      </c>
      <c r="F25" s="5">
        <v>3</v>
      </c>
      <c r="H25" s="3" t="s">
        <v>31</v>
      </c>
      <c r="J25" s="2">
        <v>341.7190026675287</v>
      </c>
    </row>
    <row r="26" spans="2:10" ht="15">
      <c r="B26" s="2">
        <v>9.144</v>
      </c>
      <c r="C26" s="2">
        <v>31.717488000000003</v>
      </c>
      <c r="E26" s="5">
        <v>44.477390864873655</v>
      </c>
      <c r="F26" s="5">
        <v>2</v>
      </c>
      <c r="H26" s="3" t="s">
        <v>32</v>
      </c>
      <c r="J26" s="2">
        <v>441.6215203800015</v>
      </c>
    </row>
    <row r="27" spans="2:10" ht="15">
      <c r="B27" s="2">
        <v>10.0584</v>
      </c>
      <c r="C27" s="2">
        <v>31.473647999999997</v>
      </c>
      <c r="E27" s="5">
        <v>83.3531002939032</v>
      </c>
      <c r="F27" s="5">
        <v>1</v>
      </c>
      <c r="H27" s="3" t="s">
        <v>33</v>
      </c>
      <c r="J27" s="2">
        <v>539.3208504088758</v>
      </c>
    </row>
    <row r="28" spans="2:8" ht="15">
      <c r="B28" s="2">
        <v>10.972800000000001</v>
      </c>
      <c r="C28" s="2">
        <v>31.229808</v>
      </c>
      <c r="E28" s="5">
        <v>118.51426195153014</v>
      </c>
      <c r="F28" s="5">
        <v>0.5</v>
      </c>
      <c r="H28" s="3"/>
    </row>
    <row r="29" spans="2:10" ht="15">
      <c r="B29" s="2">
        <v>11.8872</v>
      </c>
      <c r="C29" s="2">
        <v>30.989016000000003</v>
      </c>
      <c r="E29" s="5">
        <v>274.16042164528716</v>
      </c>
      <c r="F29" s="5">
        <v>0.0999999999999943</v>
      </c>
      <c r="H29" s="3" t="s">
        <v>34</v>
      </c>
      <c r="J29" s="2">
        <v>0.065</v>
      </c>
    </row>
    <row r="30" spans="2:8" ht="15">
      <c r="B30" s="2">
        <v>12.8016</v>
      </c>
      <c r="C30" s="2">
        <v>31.010352</v>
      </c>
      <c r="E30" s="5">
        <v>792.876</v>
      </c>
      <c r="F30" s="5">
        <v>0</v>
      </c>
      <c r="H30" s="3"/>
    </row>
    <row r="31" spans="2:8" ht="15">
      <c r="B31" s="2">
        <v>13.716000000000001</v>
      </c>
      <c r="C31" s="2">
        <v>30.982920000000004</v>
      </c>
      <c r="H31" s="3"/>
    </row>
    <row r="32" spans="2:3" ht="15">
      <c r="B32" s="2">
        <v>14.630400000000002</v>
      </c>
      <c r="C32" s="2">
        <v>30.702504</v>
      </c>
    </row>
    <row r="33" spans="2:3" ht="15">
      <c r="B33" s="2">
        <v>14.9352</v>
      </c>
      <c r="C33" s="2">
        <v>30.693360000000002</v>
      </c>
    </row>
    <row r="34" spans="2:3" ht="15">
      <c r="B34" s="2">
        <v>15.5448</v>
      </c>
      <c r="C34" s="2">
        <v>30.589728</v>
      </c>
    </row>
    <row r="35" spans="2:3" ht="15">
      <c r="B35" s="2">
        <v>15.727680000000001</v>
      </c>
      <c r="C35" s="2">
        <v>30.589728</v>
      </c>
    </row>
    <row r="36" spans="2:3" ht="15">
      <c r="B36" s="2">
        <v>15.910560000000002</v>
      </c>
      <c r="C36" s="2">
        <v>30.766512000000002</v>
      </c>
    </row>
    <row r="37" spans="2:3" ht="15">
      <c r="B37" s="2">
        <v>16.33728</v>
      </c>
      <c r="C37" s="2">
        <v>30.726888000000002</v>
      </c>
    </row>
    <row r="38" spans="2:3" ht="15">
      <c r="B38" s="2">
        <v>16.52016</v>
      </c>
      <c r="C38" s="2">
        <v>30.882336</v>
      </c>
    </row>
    <row r="39" spans="2:3" ht="15">
      <c r="B39" s="2">
        <v>16.6116</v>
      </c>
      <c r="C39" s="2">
        <v>30.699456</v>
      </c>
    </row>
    <row r="40" spans="2:3" ht="15">
      <c r="B40" s="2">
        <v>16.94688</v>
      </c>
      <c r="C40" s="2">
        <v>30.839664</v>
      </c>
    </row>
    <row r="41" spans="2:3" ht="15">
      <c r="B41" s="2">
        <v>17.03832</v>
      </c>
      <c r="C41" s="2">
        <v>30.635448</v>
      </c>
    </row>
    <row r="42" spans="2:3" ht="15">
      <c r="B42" s="2">
        <v>17.34312</v>
      </c>
      <c r="C42" s="2">
        <v>30.650688000000002</v>
      </c>
    </row>
    <row r="43" spans="2:3" ht="15">
      <c r="B43" s="2">
        <v>17.526</v>
      </c>
      <c r="C43" s="2">
        <v>30.49524</v>
      </c>
    </row>
    <row r="44" spans="2:3" ht="15">
      <c r="B44" s="2">
        <v>17.9832</v>
      </c>
      <c r="C44" s="2">
        <v>30.406848</v>
      </c>
    </row>
    <row r="45" spans="2:3" ht="15">
      <c r="B45" s="2">
        <v>18.5928</v>
      </c>
      <c r="C45" s="2">
        <v>30.382464</v>
      </c>
    </row>
    <row r="46" spans="2:3" ht="15">
      <c r="B46" s="2">
        <v>19.2024</v>
      </c>
      <c r="C46" s="2">
        <v>30.260544000000003</v>
      </c>
    </row>
    <row r="47" spans="2:3" ht="15">
      <c r="B47" s="2">
        <v>19.59864</v>
      </c>
      <c r="C47" s="2">
        <v>30.318456</v>
      </c>
    </row>
    <row r="48" spans="2:3" ht="15">
      <c r="B48" s="2">
        <v>19.781520000000004</v>
      </c>
      <c r="C48" s="2">
        <v>30.534864</v>
      </c>
    </row>
    <row r="49" spans="2:3" ht="15">
      <c r="B49" s="2">
        <v>20.1168</v>
      </c>
      <c r="C49" s="2">
        <v>30.187392</v>
      </c>
    </row>
    <row r="50" spans="2:3" ht="15">
      <c r="B50" s="2">
        <v>20.7264</v>
      </c>
      <c r="C50" s="2">
        <v>30.099</v>
      </c>
    </row>
    <row r="51" spans="2:3" ht="15">
      <c r="B51" s="2">
        <v>21.336000000000002</v>
      </c>
      <c r="C51" s="2">
        <v>30.031944000000003</v>
      </c>
    </row>
    <row r="52" spans="2:3" ht="15">
      <c r="B52" s="2">
        <v>21.945600000000002</v>
      </c>
      <c r="C52" s="2">
        <v>30.15996</v>
      </c>
    </row>
    <row r="53" spans="2:3" ht="15">
      <c r="B53" s="2">
        <v>22.555200000000003</v>
      </c>
      <c r="C53" s="2">
        <v>30.184344000000003</v>
      </c>
    </row>
    <row r="54" spans="2:3" ht="15">
      <c r="B54" s="2">
        <v>23.07336</v>
      </c>
      <c r="C54" s="2">
        <v>30.074616000000002</v>
      </c>
    </row>
    <row r="55" spans="2:3" ht="15">
      <c r="B55" s="2">
        <v>23.37816</v>
      </c>
      <c r="C55" s="2">
        <v>30.333696</v>
      </c>
    </row>
    <row r="56" spans="2:3" ht="15">
      <c r="B56" s="2">
        <v>23.65248</v>
      </c>
      <c r="C56" s="2">
        <v>30.077664</v>
      </c>
    </row>
    <row r="57" spans="2:3" ht="15">
      <c r="B57" s="2">
        <v>23.7744</v>
      </c>
      <c r="C57" s="2">
        <v>30.1752</v>
      </c>
    </row>
    <row r="58" spans="2:3" ht="15">
      <c r="B58" s="2">
        <v>24.384</v>
      </c>
      <c r="C58" s="2">
        <v>30.187392</v>
      </c>
    </row>
    <row r="59" spans="2:3" ht="15">
      <c r="B59" s="2">
        <v>24.9936</v>
      </c>
      <c r="C59" s="2">
        <v>30.397704000000004</v>
      </c>
    </row>
    <row r="60" spans="2:3" ht="15">
      <c r="B60" s="2">
        <v>25.328879999999998</v>
      </c>
      <c r="C60" s="2">
        <v>30.589728</v>
      </c>
    </row>
    <row r="61" spans="2:3" ht="15">
      <c r="B61" s="2">
        <v>25.63368</v>
      </c>
      <c r="C61" s="2">
        <v>30.492192</v>
      </c>
    </row>
    <row r="62" spans="2:3" ht="15">
      <c r="B62" s="2">
        <v>25.84704</v>
      </c>
      <c r="C62" s="2">
        <v>30.845760000000002</v>
      </c>
    </row>
    <row r="63" spans="2:3" ht="15">
      <c r="B63" s="2">
        <v>26.45664</v>
      </c>
      <c r="C63" s="2">
        <v>30.897576000000004</v>
      </c>
    </row>
    <row r="64" spans="2:3" ht="15">
      <c r="B64" s="2">
        <v>26.639520000000005</v>
      </c>
      <c r="C64" s="2">
        <v>30.172152</v>
      </c>
    </row>
    <row r="65" spans="2:3" ht="15">
      <c r="B65" s="2">
        <v>27.00528</v>
      </c>
      <c r="C65" s="2">
        <v>29.992320000000003</v>
      </c>
    </row>
    <row r="66" spans="2:3" ht="15">
      <c r="B66" s="2">
        <v>27.340560000000004</v>
      </c>
      <c r="C66" s="2">
        <v>30.074616000000002</v>
      </c>
    </row>
    <row r="67" spans="2:3" ht="15">
      <c r="B67" s="2">
        <v>27.492960000000004</v>
      </c>
      <c r="C67" s="2">
        <v>30.31236</v>
      </c>
    </row>
    <row r="68" spans="2:3" ht="15">
      <c r="B68" s="2">
        <v>28.041600000000003</v>
      </c>
      <c r="C68" s="2">
        <v>30.412944000000003</v>
      </c>
    </row>
    <row r="69" spans="2:3" ht="15">
      <c r="B69" s="2">
        <v>28.102560000000004</v>
      </c>
      <c r="C69" s="2">
        <v>30.156912000000002</v>
      </c>
    </row>
    <row r="70" spans="2:3" ht="15">
      <c r="B70" s="2">
        <v>28.59024</v>
      </c>
      <c r="C70" s="2">
        <v>30.187392</v>
      </c>
    </row>
    <row r="71" spans="2:3" ht="15">
      <c r="B71" s="2">
        <v>28.620720000000002</v>
      </c>
      <c r="C71" s="2">
        <v>30.202632</v>
      </c>
    </row>
    <row r="72" spans="2:3" ht="15">
      <c r="B72" s="2">
        <v>28.98648</v>
      </c>
      <c r="C72" s="2">
        <v>30.598872</v>
      </c>
    </row>
    <row r="73" spans="2:3" ht="15">
      <c r="B73" s="2">
        <v>29.535120000000003</v>
      </c>
      <c r="C73" s="2">
        <v>30.455616000000003</v>
      </c>
    </row>
    <row r="74" spans="2:3" ht="15">
      <c r="B74" s="2">
        <v>29.839920000000003</v>
      </c>
      <c r="C74" s="2">
        <v>30.51048</v>
      </c>
    </row>
    <row r="75" spans="2:3" ht="15">
      <c r="B75" s="2">
        <v>29.93136</v>
      </c>
      <c r="C75" s="2">
        <v>30.614112000000002</v>
      </c>
    </row>
    <row r="76" spans="2:3" ht="15">
      <c r="B76" s="2">
        <v>30.449520000000003</v>
      </c>
      <c r="C76" s="2">
        <v>30.989016000000003</v>
      </c>
    </row>
    <row r="77" spans="2:3" ht="15">
      <c r="B77" s="2">
        <v>30.48</v>
      </c>
      <c r="C77" s="2">
        <v>30.998160000000002</v>
      </c>
    </row>
    <row r="78" spans="2:3" ht="15">
      <c r="B78" s="2">
        <v>30.96768</v>
      </c>
      <c r="C78" s="2">
        <v>30.979872</v>
      </c>
    </row>
    <row r="79" spans="2:3" ht="15">
      <c r="B79" s="2">
        <v>32.06496</v>
      </c>
      <c r="C79" s="2">
        <v>32.022288</v>
      </c>
    </row>
    <row r="80" spans="2:3" ht="15">
      <c r="B80" s="2">
        <v>32.43072</v>
      </c>
      <c r="C80" s="2">
        <v>31.339536</v>
      </c>
    </row>
    <row r="81" spans="2:3" ht="15">
      <c r="B81" s="2">
        <v>32.73552</v>
      </c>
      <c r="C81" s="2">
        <v>31.370016000000003</v>
      </c>
    </row>
    <row r="82" spans="2:3" ht="15">
      <c r="B82" s="2">
        <v>32.79648</v>
      </c>
      <c r="C82" s="2">
        <v>31.208472</v>
      </c>
    </row>
    <row r="83" spans="2:3" ht="15">
      <c r="B83" s="2">
        <v>33.2232</v>
      </c>
      <c r="C83" s="2">
        <v>31.342584000000002</v>
      </c>
    </row>
    <row r="84" spans="2:3" ht="15">
      <c r="B84" s="2">
        <v>33.6804</v>
      </c>
      <c r="C84" s="2">
        <v>31.845504000000002</v>
      </c>
    </row>
    <row r="85" spans="2:3" ht="15">
      <c r="B85" s="2">
        <v>34.5948</v>
      </c>
      <c r="C85" s="2">
        <v>32.113728</v>
      </c>
    </row>
    <row r="86" spans="2:3" ht="15">
      <c r="B86" s="2">
        <v>34.7472</v>
      </c>
      <c r="C86" s="2">
        <v>32.004000000000005</v>
      </c>
    </row>
    <row r="87" spans="2:3" ht="15">
      <c r="B87" s="2">
        <v>35.052</v>
      </c>
      <c r="C87" s="2">
        <v>32.589216</v>
      </c>
    </row>
    <row r="88" spans="2:3" ht="15">
      <c r="B88" s="2">
        <v>35.6616</v>
      </c>
      <c r="C88" s="2">
        <v>32.890968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V32"/>
  <sheetViews>
    <sheetView zoomScalePageLayoutView="0" workbookViewId="0" topLeftCell="A1">
      <selection activeCell="L7" sqref="L7:L32"/>
    </sheetView>
  </sheetViews>
  <sheetFormatPr defaultColWidth="9.140625" defaultRowHeight="15"/>
  <cols>
    <col min="1" max="1" width="2.7109375" style="2" customWidth="1"/>
    <col min="2" max="4" width="10.7109375" style="2" customWidth="1"/>
    <col min="5" max="6" width="9.140625" style="2" customWidth="1"/>
    <col min="7" max="7" width="2.7109375" style="2" customWidth="1"/>
    <col min="8" max="8" width="10.7109375" style="2" customWidth="1"/>
    <col min="9" max="10" width="15.7109375" style="2" customWidth="1"/>
    <col min="11" max="11" width="10.7109375" style="2" customWidth="1"/>
    <col min="12" max="16384" width="9.140625" style="2" customWidth="1"/>
  </cols>
  <sheetData>
    <row r="2" spans="2:6" ht="15">
      <c r="B2" s="3" t="s">
        <v>35</v>
      </c>
      <c r="F2" s="2">
        <v>41.72697467631655</v>
      </c>
    </row>
    <row r="4" ht="15">
      <c r="H4" s="3" t="s">
        <v>36</v>
      </c>
    </row>
    <row r="5" spans="2:13" ht="15">
      <c r="B5" s="3" t="s">
        <v>58</v>
      </c>
      <c r="H5" s="2" t="s">
        <v>37</v>
      </c>
      <c r="I5" s="2" t="s">
        <v>39</v>
      </c>
      <c r="J5" s="2" t="s">
        <v>41</v>
      </c>
      <c r="K5" s="2" t="s">
        <v>43</v>
      </c>
      <c r="L5" s="2" t="s">
        <v>44</v>
      </c>
      <c r="M5" s="3" t="s">
        <v>47</v>
      </c>
    </row>
    <row r="6" spans="2:22" ht="15">
      <c r="B6" s="2" t="s">
        <v>21</v>
      </c>
      <c r="C6" s="2" t="s">
        <v>22</v>
      </c>
      <c r="H6" s="2" t="s">
        <v>38</v>
      </c>
      <c r="I6" s="2" t="s">
        <v>40</v>
      </c>
      <c r="J6" s="2" t="s">
        <v>42</v>
      </c>
      <c r="K6" s="2" t="s">
        <v>46</v>
      </c>
      <c r="L6" s="2" t="s">
        <v>45</v>
      </c>
      <c r="M6" s="2" t="s">
        <v>48</v>
      </c>
      <c r="N6" s="2" t="s">
        <v>49</v>
      </c>
      <c r="O6" s="2" t="s">
        <v>50</v>
      </c>
      <c r="P6" s="2" t="s">
        <v>51</v>
      </c>
      <c r="Q6" s="2" t="s">
        <v>52</v>
      </c>
      <c r="R6" s="2" t="s">
        <v>53</v>
      </c>
      <c r="S6" s="2" t="s">
        <v>54</v>
      </c>
      <c r="T6" s="2" t="s">
        <v>55</v>
      </c>
      <c r="U6" s="2" t="s">
        <v>56</v>
      </c>
      <c r="V6" s="2" t="s">
        <v>57</v>
      </c>
    </row>
    <row r="7" spans="2:22" ht="15">
      <c r="B7" s="2">
        <v>1</v>
      </c>
      <c r="C7" s="2">
        <v>0</v>
      </c>
      <c r="H7" s="2">
        <v>0.339804</v>
      </c>
      <c r="I7" s="2">
        <v>3.2630409794165984E-09</v>
      </c>
      <c r="J7" s="2">
        <v>0.08233288996876277</v>
      </c>
      <c r="K7" s="2">
        <v>0.2811557335538861</v>
      </c>
      <c r="L7" s="2">
        <v>0.11788219792630658</v>
      </c>
      <c r="M7" s="2">
        <v>7.218877595971757E-10</v>
      </c>
      <c r="N7" s="2">
        <v>0</v>
      </c>
      <c r="O7" s="2">
        <v>8.640479528575127E-10</v>
      </c>
      <c r="P7" s="2">
        <v>2.4261246723773244E-10</v>
      </c>
      <c r="Q7" s="2">
        <v>5.547739334014309E-10</v>
      </c>
      <c r="R7" s="2">
        <v>3.148132396790832E-10</v>
      </c>
      <c r="S7" s="2">
        <v>3.95198702081038E-10</v>
      </c>
      <c r="T7" s="2">
        <v>1.6251449131094247E-10</v>
      </c>
      <c r="U7" s="2">
        <v>7.156364371322074E-12</v>
      </c>
      <c r="V7" s="2">
        <v>3.6068880361340594E-14</v>
      </c>
    </row>
    <row r="8" spans="2:22" ht="15">
      <c r="B8" s="2">
        <v>2</v>
      </c>
      <c r="C8" s="2">
        <v>3</v>
      </c>
      <c r="H8" s="2">
        <v>1.0176316537858843</v>
      </c>
      <c r="I8" s="2">
        <v>2.2540005434539267E-07</v>
      </c>
      <c r="J8" s="2">
        <v>0.12630868676542525</v>
      </c>
      <c r="K8" s="2">
        <v>0.41673960010814637</v>
      </c>
      <c r="L8" s="2">
        <v>0.18084565741276465</v>
      </c>
      <c r="M8" s="2">
        <v>4.9865613478617426E-08</v>
      </c>
      <c r="N8" s="2">
        <v>0</v>
      </c>
      <c r="O8" s="2">
        <v>5.968556838839612E-08</v>
      </c>
      <c r="P8" s="2">
        <v>1.6758865011260696E-08</v>
      </c>
      <c r="Q8" s="2">
        <v>3.8321944323373726E-08</v>
      </c>
      <c r="R8" s="2">
        <v>2.1746255036307042E-08</v>
      </c>
      <c r="S8" s="2">
        <v>2.7299016312758935E-08</v>
      </c>
      <c r="T8" s="2">
        <v>1.1225962347536778E-08</v>
      </c>
      <c r="U8" s="2">
        <v>4.943379284497445E-10</v>
      </c>
      <c r="V8" s="2">
        <v>2.491518692197729E-12</v>
      </c>
    </row>
    <row r="9" spans="2:22" ht="15">
      <c r="B9" s="2">
        <v>4</v>
      </c>
      <c r="C9" s="2">
        <v>3</v>
      </c>
      <c r="H9" s="2">
        <v>1.2465189286553262</v>
      </c>
      <c r="I9" s="2">
        <v>5.54917280290511E-07</v>
      </c>
      <c r="J9" s="2">
        <v>0.1389238552258191</v>
      </c>
      <c r="K9" s="2">
        <v>0.4461769896926876</v>
      </c>
      <c r="L9" s="2">
        <v>0.19890774397241365</v>
      </c>
      <c r="M9" s="2">
        <v>1.2276523487066242E-07</v>
      </c>
      <c r="N9" s="2">
        <v>0</v>
      </c>
      <c r="O9" s="2">
        <v>1.469411947520194E-07</v>
      </c>
      <c r="P9" s="2">
        <v>4.125901309036078E-08</v>
      </c>
      <c r="Q9" s="2">
        <v>9.434562551961345E-08</v>
      </c>
      <c r="R9" s="2">
        <v>5.353757671575289E-08</v>
      </c>
      <c r="S9" s="2">
        <v>6.72080400817886E-08</v>
      </c>
      <c r="T9" s="2">
        <v>2.7637440073519336E-08</v>
      </c>
      <c r="U9" s="2">
        <v>1.2170212629116197E-09</v>
      </c>
      <c r="V9" s="2">
        <v>6.133923882505911E-12</v>
      </c>
    </row>
    <row r="10" spans="2:22" ht="15">
      <c r="B10" s="2">
        <v>8</v>
      </c>
      <c r="C10" s="2">
        <v>11</v>
      </c>
      <c r="H10" s="2">
        <v>1.2916396415764688</v>
      </c>
      <c r="I10" s="2">
        <v>6.513996910264223E-07</v>
      </c>
      <c r="J10" s="2">
        <v>0.141306330432816</v>
      </c>
      <c r="K10" s="2">
        <v>0.4517364755659099</v>
      </c>
      <c r="L10" s="2">
        <v>0.20231891311772465</v>
      </c>
      <c r="M10" s="2">
        <v>1.441101924626858E-07</v>
      </c>
      <c r="N10" s="2">
        <v>0</v>
      </c>
      <c r="O10" s="2">
        <v>1.7248958044775368E-07</v>
      </c>
      <c r="P10" s="2">
        <v>4.8432639122439905E-08</v>
      </c>
      <c r="Q10" s="2">
        <v>1.1074931975626498E-07</v>
      </c>
      <c r="R10" s="2">
        <v>6.284605322199979E-08</v>
      </c>
      <c r="S10" s="2">
        <v>7.889337401936571E-08</v>
      </c>
      <c r="T10" s="2">
        <v>3.244270914617544E-08</v>
      </c>
      <c r="U10" s="2">
        <v>1.4286224321905869E-09</v>
      </c>
      <c r="V10" s="2">
        <v>7.200417546471324E-12</v>
      </c>
    </row>
    <row r="11" spans="2:22" ht="15">
      <c r="B11" s="2">
        <v>16</v>
      </c>
      <c r="C11" s="2">
        <v>15</v>
      </c>
      <c r="H11" s="2">
        <v>1.3690078037520645</v>
      </c>
      <c r="I11" s="2">
        <v>8.475373938737497E-07</v>
      </c>
      <c r="J11" s="2">
        <v>0.14531295804644748</v>
      </c>
      <c r="K11" s="2">
        <v>0.46108590743064837</v>
      </c>
      <c r="L11" s="2">
        <v>0.20805550355620317</v>
      </c>
      <c r="M11" s="2">
        <v>1.8750204925337463E-07</v>
      </c>
      <c r="N11" s="2">
        <v>0</v>
      </c>
      <c r="O11" s="2">
        <v>2.2442652567536406E-07</v>
      </c>
      <c r="P11" s="2">
        <v>6.301580013889737E-08</v>
      </c>
      <c r="Q11" s="2">
        <v>1.440961534562779E-07</v>
      </c>
      <c r="R11" s="2">
        <v>8.176912101246934E-08</v>
      </c>
      <c r="S11" s="2">
        <v>1.026483210406804E-07</v>
      </c>
      <c r="T11" s="2">
        <v>4.22112714186692E-08</v>
      </c>
      <c r="U11" s="2">
        <v>1.8587834008648216E-09</v>
      </c>
      <c r="V11" s="2">
        <v>9.368477151905178E-12</v>
      </c>
    </row>
    <row r="12" spans="2:22" ht="15">
      <c r="B12" s="2">
        <v>32</v>
      </c>
      <c r="C12" s="2">
        <v>28</v>
      </c>
      <c r="H12" s="2">
        <v>1.6135910485453604</v>
      </c>
      <c r="I12" s="2">
        <v>1.6038497354890884E-06</v>
      </c>
      <c r="J12" s="2">
        <v>0.15500425375909693</v>
      </c>
      <c r="K12" s="2">
        <v>0.4898173470096584</v>
      </c>
      <c r="L12" s="2">
        <v>0.22193126134624735</v>
      </c>
      <c r="M12" s="2">
        <v>3.548222347148534E-07</v>
      </c>
      <c r="N12" s="2">
        <v>0</v>
      </c>
      <c r="O12" s="2">
        <v>4.2469680564299196E-07</v>
      </c>
      <c r="P12" s="2">
        <v>1.1924886750124798E-07</v>
      </c>
      <c r="Q12" s="2">
        <v>2.7268245540122176E-07</v>
      </c>
      <c r="R12" s="2">
        <v>1.5473698748277283E-07</v>
      </c>
      <c r="S12" s="2">
        <v>1.9424804585556525E-07</v>
      </c>
      <c r="T12" s="2">
        <v>7.987911446604027E-08</v>
      </c>
      <c r="U12" s="2">
        <v>3.5174958501626157E-09</v>
      </c>
      <c r="V12" s="2">
        <v>1.772857423239183E-11</v>
      </c>
    </row>
    <row r="13" spans="2:22" ht="15">
      <c r="B13" s="2">
        <v>64</v>
      </c>
      <c r="C13" s="2">
        <v>40</v>
      </c>
      <c r="H13" s="2">
        <v>1.9281543352771997</v>
      </c>
      <c r="I13" s="2">
        <v>3.2356375638870514E-06</v>
      </c>
      <c r="J13" s="2">
        <v>0.16647904460804486</v>
      </c>
      <c r="K13" s="2">
        <v>0.5243415158557889</v>
      </c>
      <c r="L13" s="2">
        <v>0.2383605834134292</v>
      </c>
      <c r="M13" s="2">
        <v>7.158252582780929E-07</v>
      </c>
      <c r="N13" s="2">
        <v>0</v>
      </c>
      <c r="O13" s="2">
        <v>8.567915729226693E-07</v>
      </c>
      <c r="P13" s="2">
        <v>2.4057497819168546E-07</v>
      </c>
      <c r="Q13" s="2">
        <v>5.501148743464388E-07</v>
      </c>
      <c r="R13" s="2">
        <v>3.121693997532141E-07</v>
      </c>
      <c r="S13" s="2">
        <v>3.9187977525229783E-07</v>
      </c>
      <c r="T13" s="2">
        <v>1.6114967482133666E-07</v>
      </c>
      <c r="U13" s="2">
        <v>7.0962643518049315E-09</v>
      </c>
      <c r="V13" s="2">
        <v>3.5765969511473175E-11</v>
      </c>
    </row>
    <row r="14" spans="2:22" ht="15">
      <c r="B14" s="2">
        <v>128</v>
      </c>
      <c r="C14" s="2">
        <v>65</v>
      </c>
      <c r="H14" s="2">
        <v>2.193369157947063</v>
      </c>
      <c r="I14" s="2">
        <v>5.5591544069777675E-06</v>
      </c>
      <c r="J14" s="2">
        <v>0.17610807595168604</v>
      </c>
      <c r="K14" s="2">
        <v>0.5491461733188627</v>
      </c>
      <c r="L14" s="2">
        <v>0.2521471926180906</v>
      </c>
      <c r="M14" s="2">
        <v>1.2298605948937395E-06</v>
      </c>
      <c r="N14" s="2">
        <v>0</v>
      </c>
      <c r="O14" s="2">
        <v>1.4720550600706081E-06</v>
      </c>
      <c r="P14" s="2">
        <v>4.133322795944563E-07</v>
      </c>
      <c r="Q14" s="2">
        <v>9.451533021495665E-07</v>
      </c>
      <c r="R14" s="2">
        <v>5.363387771641853E-07</v>
      </c>
      <c r="S14" s="2">
        <v>6.732893090109141E-07</v>
      </c>
      <c r="T14" s="2">
        <v>2.7687153065742484E-07</v>
      </c>
      <c r="U14" s="2">
        <v>1.2192103863766583E-08</v>
      </c>
      <c r="V14" s="2">
        <v>6.144957310690909E-11</v>
      </c>
    </row>
    <row r="15" spans="2:22" ht="15">
      <c r="B15" s="2">
        <v>256</v>
      </c>
      <c r="C15" s="2">
        <v>91</v>
      </c>
      <c r="H15" s="2">
        <v>2.442943897945404</v>
      </c>
      <c r="I15" s="2">
        <v>8.809235660445388E-06</v>
      </c>
      <c r="J15" s="2">
        <v>0.18478176959849482</v>
      </c>
      <c r="K15" s="2">
        <v>0.5714898538169857</v>
      </c>
      <c r="L15" s="2">
        <v>0.2645659729088491</v>
      </c>
      <c r="M15" s="2">
        <v>1.9488812536517556E-06</v>
      </c>
      <c r="N15" s="2">
        <v>0</v>
      </c>
      <c r="O15" s="2">
        <v>2.332671298540698E-06</v>
      </c>
      <c r="P15" s="2">
        <v>6.549811698783467E-07</v>
      </c>
      <c r="Q15" s="2">
        <v>1.4977238558858708E-06</v>
      </c>
      <c r="R15" s="2">
        <v>8.499016821594301E-07</v>
      </c>
      <c r="S15" s="2">
        <v>1.066918411780551E-06</v>
      </c>
      <c r="T15" s="2">
        <v>4.3874056784032737E-07</v>
      </c>
      <c r="U15" s="2">
        <v>1.9320045508672277E-08</v>
      </c>
      <c r="V15" s="2">
        <v>9.737519973416602E-11</v>
      </c>
    </row>
    <row r="16" spans="2:22" ht="15">
      <c r="B16" s="2">
        <v>512</v>
      </c>
      <c r="C16" s="2">
        <v>100</v>
      </c>
      <c r="H16" s="2">
        <v>2.8365073298978802</v>
      </c>
      <c r="I16" s="2">
        <v>1.6247148655676316E-05</v>
      </c>
      <c r="J16" s="2">
        <v>0.1968178212265701</v>
      </c>
      <c r="K16" s="2">
        <v>0.6043077176570888</v>
      </c>
      <c r="L16" s="2">
        <v>0.2817988942943407</v>
      </c>
      <c r="M16" s="2">
        <v>3.5943826071670797E-06</v>
      </c>
      <c r="N16" s="2">
        <v>0</v>
      </c>
      <c r="O16" s="2">
        <v>4.30221858207209E-06</v>
      </c>
      <c r="P16" s="2">
        <v>1.208002242630918E-06</v>
      </c>
      <c r="Q16" s="2">
        <v>2.7622989178269057E-06</v>
      </c>
      <c r="R16" s="2">
        <v>1.5675002355488667E-06</v>
      </c>
      <c r="S16" s="2">
        <v>1.9677509727104155E-06</v>
      </c>
      <c r="T16" s="2">
        <v>8.091829418282622E-07</v>
      </c>
      <c r="U16" s="2">
        <v>3.563256376750848E-08</v>
      </c>
      <c r="V16" s="2">
        <v>1.7959212427031154E-10</v>
      </c>
    </row>
    <row r="17" spans="2:22" ht="15">
      <c r="B17" s="2">
        <v>1024</v>
      </c>
      <c r="C17" s="2">
        <v>100</v>
      </c>
      <c r="H17" s="2">
        <v>3.310699364250183</v>
      </c>
      <c r="I17" s="2">
        <v>3.0510722327919155E-05</v>
      </c>
      <c r="J17" s="2">
        <v>0.2100048773314088</v>
      </c>
      <c r="K17" s="2">
        <v>0.6413488418827051</v>
      </c>
      <c r="L17" s="2">
        <v>0.3006797954555375</v>
      </c>
      <c r="M17" s="2">
        <v>6.7499357574513275E-06</v>
      </c>
      <c r="N17" s="2">
        <v>0</v>
      </c>
      <c r="O17" s="2">
        <v>8.079189729439421E-06</v>
      </c>
      <c r="P17" s="2">
        <v>2.2685224206118606E-06</v>
      </c>
      <c r="Q17" s="2">
        <v>5.187355458773574E-06</v>
      </c>
      <c r="R17" s="2">
        <v>2.943628168199863E-06</v>
      </c>
      <c r="S17" s="2">
        <v>3.695264000547247E-06</v>
      </c>
      <c r="T17" s="2">
        <v>1.5195747003881367E-06</v>
      </c>
      <c r="U17" s="2">
        <v>6.691483422615786E-08</v>
      </c>
      <c r="V17" s="2">
        <v>3.3725828156180713E-10</v>
      </c>
    </row>
    <row r="18" spans="8:22" ht="15">
      <c r="H18" s="2">
        <v>3.852302118970871</v>
      </c>
      <c r="I18" s="2">
        <v>5.456544205653039E-05</v>
      </c>
      <c r="J18" s="2">
        <v>0.22268182486582344</v>
      </c>
      <c r="K18" s="2">
        <v>0.6805399518814081</v>
      </c>
      <c r="L18" s="2">
        <v>0.31883033576719483</v>
      </c>
      <c r="M18" s="2">
        <v>1.2071599764174841E-05</v>
      </c>
      <c r="N18" s="2">
        <v>0</v>
      </c>
      <c r="O18" s="2">
        <v>1.4448840453771975E-05</v>
      </c>
      <c r="P18" s="2">
        <v>4.057030422467831E-06</v>
      </c>
      <c r="Q18" s="2">
        <v>9.277077765324746E-06</v>
      </c>
      <c r="R18" s="2">
        <v>5.2643910072526556E-06</v>
      </c>
      <c r="S18" s="2">
        <v>6.608618161784276E-06</v>
      </c>
      <c r="T18" s="2">
        <v>2.7176106934946285E-06</v>
      </c>
      <c r="U18" s="2">
        <v>1.1967063481642486E-07</v>
      </c>
      <c r="V18" s="2">
        <v>6.031534430047326E-10</v>
      </c>
    </row>
    <row r="19" spans="8:22" ht="15">
      <c r="H19" s="2">
        <v>4.548064259718703</v>
      </c>
      <c r="I19" s="2">
        <v>9.984806451655683E-05</v>
      </c>
      <c r="J19" s="2">
        <v>0.2363931964493478</v>
      </c>
      <c r="K19" s="2">
        <v>0.7278976905784604</v>
      </c>
      <c r="L19" s="2">
        <v>0.33846193887821624</v>
      </c>
      <c r="M19" s="2">
        <v>2.2089546545277705E-05</v>
      </c>
      <c r="N19" s="2">
        <v>0</v>
      </c>
      <c r="O19" s="2">
        <v>2.6439605351735616E-05</v>
      </c>
      <c r="P19" s="2">
        <v>7.423867929971643E-06</v>
      </c>
      <c r="Q19" s="2">
        <v>1.6975914137699188E-05</v>
      </c>
      <c r="R19" s="2">
        <v>9.633189673199683E-06</v>
      </c>
      <c r="S19" s="2">
        <v>1.2092960447374481E-05</v>
      </c>
      <c r="T19" s="2">
        <v>4.972894154762217E-06</v>
      </c>
      <c r="U19" s="2">
        <v>2.189825797344137E-07</v>
      </c>
      <c r="V19" s="2">
        <v>1.1036968018719162E-09</v>
      </c>
    </row>
    <row r="20" spans="2:22" ht="15">
      <c r="B20" s="3" t="s">
        <v>23</v>
      </c>
      <c r="H20" s="2">
        <v>5.881319074161529</v>
      </c>
      <c r="I20" s="2">
        <v>0.00027650774347504276</v>
      </c>
      <c r="J20" s="2">
        <v>0.26226020730916244</v>
      </c>
      <c r="K20" s="2">
        <v>0.8049198424301143</v>
      </c>
      <c r="L20" s="2">
        <v>0.37549768601518047</v>
      </c>
      <c r="M20" s="2">
        <v>6.117224904854165E-05</v>
      </c>
      <c r="N20" s="2">
        <v>0</v>
      </c>
      <c r="O20" s="2">
        <v>7.321880148179345E-05</v>
      </c>
      <c r="P20" s="2">
        <v>2.055880581273366E-05</v>
      </c>
      <c r="Q20" s="2">
        <v>4.701114372490342E-05</v>
      </c>
      <c r="R20" s="2">
        <v>2.667704729080495E-05</v>
      </c>
      <c r="S20" s="2">
        <v>3.3488853503835236E-05</v>
      </c>
      <c r="T20" s="2">
        <v>1.3771360996642272E-05</v>
      </c>
      <c r="U20" s="2">
        <v>6.064251648329745E-07</v>
      </c>
      <c r="V20" s="2">
        <v>3.0564509551972312E-09</v>
      </c>
    </row>
    <row r="21" spans="2:22" ht="15">
      <c r="B21" s="3" t="s">
        <v>24</v>
      </c>
      <c r="D21" s="2">
        <v>61.39</v>
      </c>
      <c r="H21" s="2">
        <v>6.305596406261444</v>
      </c>
      <c r="I21" s="2">
        <v>0.0003670826590201409</v>
      </c>
      <c r="J21" s="2">
        <v>0.2700160876308791</v>
      </c>
      <c r="K21" s="2">
        <v>0.8268426481819147</v>
      </c>
      <c r="L21" s="2">
        <v>0.38660236386050123</v>
      </c>
      <c r="M21" s="2">
        <v>8.121028205854829E-05</v>
      </c>
      <c r="N21" s="2">
        <v>0</v>
      </c>
      <c r="O21" s="2">
        <v>9.72028920435296E-05</v>
      </c>
      <c r="P21" s="2">
        <v>2.729319985462962E-05</v>
      </c>
      <c r="Q21" s="2">
        <v>6.241046064474194E-05</v>
      </c>
      <c r="R21" s="2">
        <v>3.541557762992126E-05</v>
      </c>
      <c r="S21" s="2">
        <v>4.4458709319413224E-05</v>
      </c>
      <c r="T21" s="2">
        <v>1.828240956090974E-05</v>
      </c>
      <c r="U21" s="2">
        <v>8.050702638774661E-07</v>
      </c>
      <c r="V21" s="2">
        <v>4.057644569725104E-09</v>
      </c>
    </row>
    <row r="22" spans="2:22" ht="15">
      <c r="B22" s="3" t="s">
        <v>25</v>
      </c>
      <c r="D22" s="2">
        <v>3.77</v>
      </c>
      <c r="H22" s="2">
        <v>7.079277316295471</v>
      </c>
      <c r="I22" s="2">
        <v>0.0005876130699828008</v>
      </c>
      <c r="J22" s="2">
        <v>0.2833995393708736</v>
      </c>
      <c r="K22" s="2">
        <v>0.8653101853408807</v>
      </c>
      <c r="L22" s="2">
        <v>0.4057644594404058</v>
      </c>
      <c r="M22" s="2">
        <v>0.00012999857656576042</v>
      </c>
      <c r="N22" s="2">
        <v>0</v>
      </c>
      <c r="O22" s="2">
        <v>0.00015559898677145435</v>
      </c>
      <c r="P22" s="2">
        <v>4.3689998865767986E-05</v>
      </c>
      <c r="Q22" s="2">
        <v>9.99044805777257E-05</v>
      </c>
      <c r="R22" s="2">
        <v>5.669201686585365E-05</v>
      </c>
      <c r="S22" s="2">
        <v>7.116794549867303E-05</v>
      </c>
      <c r="T22" s="2">
        <v>2.9265841207115282E-05</v>
      </c>
      <c r="U22" s="2">
        <v>1.2887282950703083E-06</v>
      </c>
      <c r="V22" s="2">
        <v>6.495335379992404E-09</v>
      </c>
    </row>
    <row r="23" spans="2:22" ht="15">
      <c r="B23" s="3" t="s">
        <v>26</v>
      </c>
      <c r="D23" s="2">
        <v>7.34</v>
      </c>
      <c r="H23" s="2">
        <v>8.329239377213746</v>
      </c>
      <c r="I23" s="2">
        <v>0.0011915270406435963</v>
      </c>
      <c r="J23" s="2">
        <v>0.30523418174799977</v>
      </c>
      <c r="K23" s="2">
        <v>0.9200819540519707</v>
      </c>
      <c r="L23" s="2">
        <v>0.43702676099847154</v>
      </c>
      <c r="M23" s="2">
        <v>0.0002636034273843062</v>
      </c>
      <c r="N23" s="2">
        <v>0</v>
      </c>
      <c r="O23" s="2">
        <v>0.00031551442557320897</v>
      </c>
      <c r="P23" s="2">
        <v>8.85919965254931E-05</v>
      </c>
      <c r="Q23" s="2">
        <v>0.0002025803988554873</v>
      </c>
      <c r="R23" s="2">
        <v>0.00011495671988076205</v>
      </c>
      <c r="S23" s="2">
        <v>0.00014431015207201002</v>
      </c>
      <c r="T23" s="2">
        <v>5.93435424546975E-05</v>
      </c>
      <c r="U23" s="2">
        <v>2.6132070405849486E-06</v>
      </c>
      <c r="V23" s="2">
        <v>1.3170857046349444E-08</v>
      </c>
    </row>
    <row r="24" spans="2:22" ht="15">
      <c r="B24" s="3" t="s">
        <v>27</v>
      </c>
      <c r="D24" s="2">
        <v>16.88</v>
      </c>
      <c r="H24" s="2">
        <v>11.332577884746092</v>
      </c>
      <c r="I24" s="2">
        <v>0.005653263146343756</v>
      </c>
      <c r="J24" s="2">
        <v>0.36193947088249484</v>
      </c>
      <c r="K24" s="2">
        <v>1.026175562519073</v>
      </c>
      <c r="L24" s="2">
        <v>0.5182159931480672</v>
      </c>
      <c r="M24" s="2">
        <v>0.0012506804213831926</v>
      </c>
      <c r="N24" s="2">
        <v>0</v>
      </c>
      <c r="O24" s="2">
        <v>0.0014969749014419297</v>
      </c>
      <c r="P24" s="2">
        <v>0.0004203294192535168</v>
      </c>
      <c r="Q24" s="2">
        <v>0.0009611534308132449</v>
      </c>
      <c r="R24" s="2">
        <v>0.0005454182454604181</v>
      </c>
      <c r="S24" s="2">
        <v>0.0006846871590184765</v>
      </c>
      <c r="T24" s="2">
        <v>0.0002815585799474743</v>
      </c>
      <c r="U24" s="2">
        <v>1.2398499196732701E-05</v>
      </c>
      <c r="V24" s="2">
        <v>6.248982877104582E-08</v>
      </c>
    </row>
    <row r="25" spans="2:22" ht="15">
      <c r="B25" s="3" t="s">
        <v>28</v>
      </c>
      <c r="D25" s="2">
        <v>27.27</v>
      </c>
      <c r="H25" s="2">
        <v>15.549119218567657</v>
      </c>
      <c r="I25" s="2">
        <v>0.03013037415160364</v>
      </c>
      <c r="J25" s="2">
        <v>0.43581341892997905</v>
      </c>
      <c r="K25" s="2">
        <v>1.1490087902069086</v>
      </c>
      <c r="L25" s="2">
        <v>0.6239868869990568</v>
      </c>
      <c r="M25" s="2">
        <v>0.006665790723846394</v>
      </c>
      <c r="N25" s="2">
        <v>0</v>
      </c>
      <c r="O25" s="2">
        <v>0.007978474149956484</v>
      </c>
      <c r="P25" s="2">
        <v>0.0022402429077135037</v>
      </c>
      <c r="Q25" s="2">
        <v>0.005122689628596246</v>
      </c>
      <c r="R25" s="2">
        <v>0.002906932753601263</v>
      </c>
      <c r="S25" s="2">
        <v>0.003649198656419803</v>
      </c>
      <c r="T25" s="2">
        <v>0.0015006316068796983</v>
      </c>
      <c r="U25" s="2">
        <v>6.608067058713175E-05</v>
      </c>
      <c r="V25" s="2">
        <v>3.330540031130485E-07</v>
      </c>
    </row>
    <row r="26" spans="2:22" ht="15">
      <c r="B26" s="3" t="s">
        <v>29</v>
      </c>
      <c r="D26" s="2">
        <v>84.45</v>
      </c>
      <c r="H26" s="2">
        <v>22.136184396884307</v>
      </c>
      <c r="I26" s="2">
        <v>0.19336991720118787</v>
      </c>
      <c r="J26" s="2">
        <v>0.5358089634502617</v>
      </c>
      <c r="K26" s="2">
        <v>1.313912906330108</v>
      </c>
      <c r="L26" s="2">
        <v>0.7671580373784622</v>
      </c>
      <c r="M26" s="2">
        <v>0.04277953515827883</v>
      </c>
      <c r="N26" s="2">
        <v>0</v>
      </c>
      <c r="O26" s="2">
        <v>0.05120404008281425</v>
      </c>
      <c r="P26" s="2">
        <v>0.01437737159835608</v>
      </c>
      <c r="Q26" s="2">
        <v>0.032876261819547246</v>
      </c>
      <c r="R26" s="2">
        <v>0.01865603603343835</v>
      </c>
      <c r="S26" s="2">
        <v>0.023419730484993906</v>
      </c>
      <c r="T26" s="2">
        <v>0.009630713781108772</v>
      </c>
      <c r="U26" s="2">
        <v>0.00042409077749047924</v>
      </c>
      <c r="V26" s="2">
        <v>2.1374651599560908E-06</v>
      </c>
    </row>
    <row r="27" spans="2:22" ht="15">
      <c r="B27" s="3" t="s">
        <v>30</v>
      </c>
      <c r="D27" s="2">
        <v>128</v>
      </c>
      <c r="H27" s="2">
        <v>31.239868537972413</v>
      </c>
      <c r="I27" s="2">
        <v>1.1630455873446315</v>
      </c>
      <c r="J27" s="2">
        <v>0.6540163747250627</v>
      </c>
      <c r="K27" s="2">
        <v>1.5088504784889212</v>
      </c>
      <c r="L27" s="2">
        <v>0.9364044886756192</v>
      </c>
      <c r="M27" s="2">
        <v>0.2573024300502986</v>
      </c>
      <c r="N27" s="2">
        <v>0</v>
      </c>
      <c r="O27" s="2">
        <v>0.3079725829875306</v>
      </c>
      <c r="P27" s="2">
        <v>0.0864743535970204</v>
      </c>
      <c r="Q27" s="2">
        <v>0.19773805455906932</v>
      </c>
      <c r="R27" s="2">
        <v>0.11220887250759823</v>
      </c>
      <c r="S27" s="2">
        <v>0.14086066018755766</v>
      </c>
      <c r="T27" s="2">
        <v>0.05792503471180512</v>
      </c>
      <c r="U27" s="2">
        <v>0.0025507427139283374</v>
      </c>
      <c r="V27" s="2">
        <v>1.2856029822898164E-05</v>
      </c>
    </row>
    <row r="28" spans="2:22" ht="15">
      <c r="B28" s="3" t="s">
        <v>31</v>
      </c>
      <c r="D28" s="2">
        <v>167.11</v>
      </c>
      <c r="H28" s="2">
        <v>44.477390864873655</v>
      </c>
      <c r="I28" s="2">
        <v>7.168914053989311</v>
      </c>
      <c r="J28" s="2">
        <v>0.8007296445385861</v>
      </c>
      <c r="K28" s="2">
        <v>1.7507974792098984</v>
      </c>
      <c r="L28" s="2">
        <v>1.1464649240269729</v>
      </c>
      <c r="M28" s="2">
        <v>1.570298724823999</v>
      </c>
      <c r="N28" s="2">
        <v>0</v>
      </c>
      <c r="O28" s="2">
        <v>1.9036522773489948</v>
      </c>
      <c r="P28" s="2">
        <v>0.5345186852685367</v>
      </c>
      <c r="Q28" s="2">
        <v>1.2222662622379379</v>
      </c>
      <c r="R28" s="2">
        <v>0.6935899086072248</v>
      </c>
      <c r="S28" s="2">
        <v>0.8706934687292731</v>
      </c>
      <c r="T28" s="2">
        <v>0.3580485093022454</v>
      </c>
      <c r="U28" s="2">
        <v>0.015766751472476487</v>
      </c>
      <c r="V28" s="2">
        <v>7.946619862267929E-05</v>
      </c>
    </row>
    <row r="29" spans="2:22" ht="15">
      <c r="B29" s="3" t="s">
        <v>32</v>
      </c>
      <c r="D29" s="2">
        <v>212.42</v>
      </c>
      <c r="H29" s="2">
        <v>83.3531002939032</v>
      </c>
      <c r="I29" s="2">
        <v>132.70200689852368</v>
      </c>
      <c r="J29" s="2">
        <v>1.1383595001320048</v>
      </c>
      <c r="K29" s="2">
        <v>2.307587816024779</v>
      </c>
      <c r="L29" s="2">
        <v>1.6298750105427515</v>
      </c>
      <c r="M29" s="2">
        <v>16.164428438720687</v>
      </c>
      <c r="N29" s="2">
        <v>0</v>
      </c>
      <c r="O29" s="2">
        <v>32.14841205817685</v>
      </c>
      <c r="P29" s="2">
        <v>10.765015452291959</v>
      </c>
      <c r="Q29" s="2">
        <v>27.644294339371676</v>
      </c>
      <c r="R29" s="2">
        <v>16.45638396730534</v>
      </c>
      <c r="S29" s="2">
        <v>20.65413676019722</v>
      </c>
      <c r="T29" s="2">
        <v>8.493440164086868</v>
      </c>
      <c r="U29" s="2">
        <v>0.37401066261796584</v>
      </c>
      <c r="V29" s="2">
        <v>0.0018850557551111586</v>
      </c>
    </row>
    <row r="30" spans="2:22" ht="15">
      <c r="B30" s="3" t="s">
        <v>33</v>
      </c>
      <c r="D30" s="2">
        <v>249.27</v>
      </c>
      <c r="H30" s="2">
        <v>118.51426195153014</v>
      </c>
      <c r="I30" s="2">
        <v>479.6032374261943</v>
      </c>
      <c r="J30" s="2">
        <v>1.367241152338304</v>
      </c>
      <c r="K30" s="2">
        <v>2.685039898864744</v>
      </c>
      <c r="L30" s="2">
        <v>1.957582105937067</v>
      </c>
      <c r="M30" s="2">
        <v>39.95412883925882</v>
      </c>
      <c r="N30" s="2">
        <v>0</v>
      </c>
      <c r="O30" s="2">
        <v>92.65850997222152</v>
      </c>
      <c r="P30" s="2">
        <v>34.18107334841956</v>
      </c>
      <c r="Q30" s="2">
        <v>98.45570460762102</v>
      </c>
      <c r="R30" s="2">
        <v>67.77564049600149</v>
      </c>
      <c r="S30" s="2">
        <v>100.44830595245273</v>
      </c>
      <c r="T30" s="2">
        <v>44.174821156133845</v>
      </c>
      <c r="U30" s="2">
        <v>1.9452487817004622</v>
      </c>
      <c r="V30" s="2">
        <v>0.0098042723846432</v>
      </c>
    </row>
    <row r="31" spans="8:22" ht="15">
      <c r="H31" s="2">
        <v>274.16042164528716</v>
      </c>
      <c r="I31" s="2">
        <v>5244.7757435684325</v>
      </c>
      <c r="J31" s="2">
        <v>2.1178814190042408</v>
      </c>
      <c r="K31" s="2">
        <v>3.923945876266476</v>
      </c>
      <c r="L31" s="2">
        <v>3.03233029612135</v>
      </c>
      <c r="M31" s="2">
        <v>223.9707729561414</v>
      </c>
      <c r="N31" s="2">
        <v>0</v>
      </c>
      <c r="O31" s="2">
        <v>639.0969489218005</v>
      </c>
      <c r="P31" s="2">
        <v>266.4831886132376</v>
      </c>
      <c r="Q31" s="2">
        <v>881.0446403519509</v>
      </c>
      <c r="R31" s="2">
        <v>714.5204137005455</v>
      </c>
      <c r="S31" s="2">
        <v>1349.4475409835807</v>
      </c>
      <c r="T31" s="2">
        <v>1069.8276101199926</v>
      </c>
      <c r="U31" s="2">
        <v>99.8812153752607</v>
      </c>
      <c r="V31" s="2">
        <v>0.5034125459223959</v>
      </c>
    </row>
    <row r="32" spans="8:22" ht="15">
      <c r="H32" s="2">
        <v>792.876</v>
      </c>
      <c r="I32" s="2">
        <v>50751.80704134839</v>
      </c>
      <c r="J32" s="2">
        <v>3.7738913238652816</v>
      </c>
      <c r="K32" s="2">
        <v>6.6575999182434025</v>
      </c>
      <c r="L32" s="2">
        <v>5.403364368249972</v>
      </c>
      <c r="M32" s="2">
        <v>1287.2117026900696</v>
      </c>
      <c r="N32" s="2">
        <v>0</v>
      </c>
      <c r="O32" s="2">
        <v>4194.653275169847</v>
      </c>
      <c r="P32" s="2">
        <v>1883.20715580522</v>
      </c>
      <c r="Q32" s="2">
        <v>6741.038206906072</v>
      </c>
      <c r="R32" s="2">
        <v>5979.5930800378055</v>
      </c>
      <c r="S32" s="2">
        <v>12780.713172677424</v>
      </c>
      <c r="T32" s="2">
        <v>13421.311003004867</v>
      </c>
      <c r="U32" s="2">
        <v>4372.896465204724</v>
      </c>
      <c r="V32" s="2">
        <v>91.18297985236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I15">
      <selection activeCell="S50" sqref="S50"/>
    </sheetView>
  </sheetViews>
  <sheetFormatPr defaultColWidth="9.140625" defaultRowHeight="15"/>
  <cols>
    <col min="1" max="1" width="10.421875" style="7" bestFit="1" customWidth="1"/>
    <col min="2" max="2" width="15.00390625" style="7" bestFit="1" customWidth="1"/>
    <col min="3" max="4" width="9.140625" style="7" customWidth="1"/>
    <col min="5" max="5" width="9.8515625" style="7" bestFit="1" customWidth="1"/>
    <col min="6" max="6" width="10.7109375" style="7" bestFit="1" customWidth="1"/>
    <col min="7" max="14" width="9.140625" style="7" customWidth="1"/>
    <col min="15" max="15" width="29.00390625" style="7" bestFit="1" customWidth="1"/>
    <col min="16" max="16" width="9.140625" style="7" customWidth="1"/>
    <col min="17" max="17" width="11.8515625" style="7" bestFit="1" customWidth="1"/>
    <col min="18" max="16384" width="9.140625" style="7" customWidth="1"/>
  </cols>
  <sheetData>
    <row r="1" spans="1:11" ht="12.75">
      <c r="A1" s="6" t="s">
        <v>37</v>
      </c>
      <c r="B1" s="6" t="s">
        <v>39</v>
      </c>
      <c r="D1" s="7" t="s">
        <v>37</v>
      </c>
      <c r="E1" s="12" t="s">
        <v>59</v>
      </c>
      <c r="F1" s="12"/>
      <c r="H1" s="7" t="s">
        <v>60</v>
      </c>
      <c r="K1" s="7" t="s">
        <v>61</v>
      </c>
    </row>
    <row r="2" spans="1:11" ht="12.75">
      <c r="A2" s="6" t="s">
        <v>38</v>
      </c>
      <c r="B2" s="6" t="s">
        <v>40</v>
      </c>
      <c r="D2" s="7" t="s">
        <v>62</v>
      </c>
      <c r="E2" s="7" t="s">
        <v>63</v>
      </c>
      <c r="F2" s="7" t="s">
        <v>64</v>
      </c>
      <c r="H2" s="7" t="s">
        <v>65</v>
      </c>
      <c r="I2" s="7" t="s">
        <v>66</v>
      </c>
      <c r="K2" s="7" t="s">
        <v>65</v>
      </c>
    </row>
    <row r="3" spans="1:12" ht="15">
      <c r="A3" s="2">
        <v>0.339804</v>
      </c>
      <c r="B3" s="2">
        <v>3.2630409794165984E-09</v>
      </c>
      <c r="D3" s="7">
        <f aca="true" t="shared" si="0" ref="D3:D28">A3/0.028317</f>
        <v>12</v>
      </c>
      <c r="E3" s="7">
        <f aca="true" t="shared" si="1" ref="E3:E28">B3*2.2046/2000</f>
        <v>3.5968500716109166E-12</v>
      </c>
      <c r="F3" s="7">
        <f aca="true" t="shared" si="2" ref="F3:F28">E3*60*24</f>
        <v>5.17946410311972E-09</v>
      </c>
      <c r="H3" s="2">
        <v>0.2811557335538861</v>
      </c>
      <c r="I3" s="7">
        <f aca="true" t="shared" si="3" ref="I3:I28">H3*3.0808</f>
        <v>0.8661845839328124</v>
      </c>
      <c r="K3" s="2">
        <v>0.11788219792630658</v>
      </c>
      <c r="L3" s="7">
        <f aca="true" t="shared" si="4" ref="L3:L28">K3*3.2808</f>
        <v>0.38674791495662664</v>
      </c>
    </row>
    <row r="4" spans="1:12" ht="15">
      <c r="A4" s="2">
        <v>1.0176316537858843</v>
      </c>
      <c r="B4" s="2">
        <v>2.2540005434539267E-07</v>
      </c>
      <c r="D4" s="7">
        <f t="shared" si="0"/>
        <v>35.93712800741196</v>
      </c>
      <c r="E4" s="7">
        <f t="shared" si="1"/>
        <v>2.4845847990492633E-10</v>
      </c>
      <c r="F4" s="7">
        <f t="shared" si="2"/>
        <v>3.577802110630939E-07</v>
      </c>
      <c r="H4" s="2">
        <v>0.41673960010814637</v>
      </c>
      <c r="I4" s="7">
        <f t="shared" si="3"/>
        <v>1.2838913600131774</v>
      </c>
      <c r="K4" s="2">
        <v>0.18084565741276465</v>
      </c>
      <c r="L4" s="7">
        <f t="shared" si="4"/>
        <v>0.5933184328397982</v>
      </c>
    </row>
    <row r="5" spans="1:12" ht="15">
      <c r="A5" s="2">
        <v>1.2465189286553262</v>
      </c>
      <c r="B5" s="2">
        <v>5.54917280290511E-07</v>
      </c>
      <c r="D5" s="7">
        <f t="shared" si="0"/>
        <v>44.02016204595566</v>
      </c>
      <c r="E5" s="7">
        <f t="shared" si="1"/>
        <v>6.116853180642303E-10</v>
      </c>
      <c r="F5" s="7">
        <f t="shared" si="2"/>
        <v>8.808268580124917E-07</v>
      </c>
      <c r="H5" s="2">
        <v>0.4461769896926876</v>
      </c>
      <c r="I5" s="7">
        <f t="shared" si="3"/>
        <v>1.374582069845232</v>
      </c>
      <c r="K5" s="2">
        <v>0.19890774397241365</v>
      </c>
      <c r="L5" s="7">
        <f t="shared" si="4"/>
        <v>0.6525765264246948</v>
      </c>
    </row>
    <row r="6" spans="1:12" ht="15">
      <c r="A6" s="2">
        <v>1.2916396415764688</v>
      </c>
      <c r="B6" s="2">
        <v>6.513996910264223E-07</v>
      </c>
      <c r="D6" s="7">
        <f t="shared" si="0"/>
        <v>45.61357635259628</v>
      </c>
      <c r="E6" s="7">
        <f t="shared" si="1"/>
        <v>7.180378794184253E-10</v>
      </c>
      <c r="F6" s="7">
        <f t="shared" si="2"/>
        <v>1.0339745463625326E-06</v>
      </c>
      <c r="H6" s="2">
        <v>0.4517364755659099</v>
      </c>
      <c r="I6" s="7">
        <f t="shared" si="3"/>
        <v>1.3917097339234552</v>
      </c>
      <c r="K6" s="2">
        <v>0.20231891311772465</v>
      </c>
      <c r="L6" s="7">
        <f t="shared" si="4"/>
        <v>0.6637678901566311</v>
      </c>
    </row>
    <row r="7" spans="1:12" ht="15">
      <c r="A7" s="2">
        <v>1.3690078037520645</v>
      </c>
      <c r="B7" s="2">
        <v>8.475373938737497E-07</v>
      </c>
      <c r="D7" s="7">
        <f t="shared" si="0"/>
        <v>48.34579241275787</v>
      </c>
      <c r="E7" s="7">
        <f t="shared" si="1"/>
        <v>9.342404692670343E-10</v>
      </c>
      <c r="F7" s="7">
        <f t="shared" si="2"/>
        <v>1.3453062757445293E-06</v>
      </c>
      <c r="H7" s="2">
        <v>0.46108590743064837</v>
      </c>
      <c r="I7" s="7">
        <f t="shared" si="3"/>
        <v>1.4205134636123415</v>
      </c>
      <c r="K7" s="2">
        <v>0.20805550355620317</v>
      </c>
      <c r="L7" s="7">
        <f t="shared" si="4"/>
        <v>0.6825884960671914</v>
      </c>
    </row>
    <row r="8" spans="1:12" ht="15">
      <c r="A8" s="2">
        <v>1.6135910485453604</v>
      </c>
      <c r="B8" s="2">
        <v>1.6038497354890884E-06</v>
      </c>
      <c r="D8" s="7">
        <f t="shared" si="0"/>
        <v>56.983121395111084</v>
      </c>
      <c r="E8" s="7">
        <f t="shared" si="1"/>
        <v>1.767923563429622E-09</v>
      </c>
      <c r="F8" s="7">
        <f t="shared" si="2"/>
        <v>2.5458099313386556E-06</v>
      </c>
      <c r="H8" s="2">
        <v>0.4898173470096584</v>
      </c>
      <c r="I8" s="7">
        <f t="shared" si="3"/>
        <v>1.5090292826673557</v>
      </c>
      <c r="K8" s="2">
        <v>0.22193126134624735</v>
      </c>
      <c r="L8" s="7">
        <f t="shared" si="4"/>
        <v>0.7281120822247683</v>
      </c>
    </row>
    <row r="9" spans="1:12" ht="15">
      <c r="A9" s="2">
        <v>1.9281543352771997</v>
      </c>
      <c r="B9" s="2">
        <v>3.2356375638870514E-06</v>
      </c>
      <c r="D9" s="7">
        <f t="shared" si="0"/>
        <v>68.09175884723663</v>
      </c>
      <c r="E9" s="7">
        <f t="shared" si="1"/>
        <v>3.566643286672697E-09</v>
      </c>
      <c r="F9" s="7">
        <f t="shared" si="2"/>
        <v>5.135966332808683E-06</v>
      </c>
      <c r="H9" s="2">
        <v>0.5243415158557889</v>
      </c>
      <c r="I9" s="7">
        <f t="shared" si="3"/>
        <v>1.6153913420485144</v>
      </c>
      <c r="K9" s="2">
        <v>0.2383605834134292</v>
      </c>
      <c r="L9" s="7">
        <f t="shared" si="4"/>
        <v>0.7820134020627786</v>
      </c>
    </row>
    <row r="10" spans="1:12" ht="15">
      <c r="A10" s="2">
        <v>2.193369157947063</v>
      </c>
      <c r="B10" s="2">
        <v>5.5591544069777675E-06</v>
      </c>
      <c r="D10" s="7">
        <f t="shared" si="0"/>
        <v>77.45768117904662</v>
      </c>
      <c r="E10" s="7">
        <f t="shared" si="1"/>
        <v>6.1278559028115934E-09</v>
      </c>
      <c r="F10" s="7">
        <f t="shared" si="2"/>
        <v>8.824112500048694E-06</v>
      </c>
      <c r="H10" s="2">
        <v>0.5491461733188627</v>
      </c>
      <c r="I10" s="7">
        <f t="shared" si="3"/>
        <v>1.6918095307607524</v>
      </c>
      <c r="K10" s="2">
        <v>0.2521471926180906</v>
      </c>
      <c r="L10" s="7">
        <f t="shared" si="4"/>
        <v>0.8272445095414317</v>
      </c>
    </row>
    <row r="11" spans="1:12" ht="15">
      <c r="A11" s="2">
        <v>2.442943897945404</v>
      </c>
      <c r="B11" s="2">
        <v>8.809235660445388E-06</v>
      </c>
      <c r="D11" s="7">
        <f t="shared" si="0"/>
        <v>86.27128219604492</v>
      </c>
      <c r="E11" s="7">
        <f t="shared" si="1"/>
        <v>9.710420468508952E-09</v>
      </c>
      <c r="F11" s="7">
        <f t="shared" si="2"/>
        <v>1.3983005474652891E-05</v>
      </c>
      <c r="H11" s="2">
        <v>0.5714898538169857</v>
      </c>
      <c r="I11" s="7">
        <f t="shared" si="3"/>
        <v>1.7606459416393696</v>
      </c>
      <c r="K11" s="2">
        <v>0.2645659729088491</v>
      </c>
      <c r="L11" s="7">
        <f t="shared" si="4"/>
        <v>0.8679880439193521</v>
      </c>
    </row>
    <row r="12" spans="1:12" ht="15">
      <c r="A12" s="2">
        <v>2.8365073298978802</v>
      </c>
      <c r="B12" s="2">
        <v>1.6247148655676316E-05</v>
      </c>
      <c r="D12" s="7">
        <f t="shared" si="0"/>
        <v>100.16976833343506</v>
      </c>
      <c r="E12" s="7">
        <f t="shared" si="1"/>
        <v>1.7909231963152005E-08</v>
      </c>
      <c r="F12" s="7">
        <f t="shared" si="2"/>
        <v>2.5789294026938888E-05</v>
      </c>
      <c r="H12" s="2">
        <v>0.6043077176570888</v>
      </c>
      <c r="I12" s="7">
        <f t="shared" si="3"/>
        <v>1.861751216557959</v>
      </c>
      <c r="K12" s="2">
        <v>0.2817988942943407</v>
      </c>
      <c r="L12" s="7">
        <f t="shared" si="4"/>
        <v>0.924525812400873</v>
      </c>
    </row>
    <row r="13" spans="1:12" ht="15">
      <c r="A13" s="2">
        <v>3.310699364250183</v>
      </c>
      <c r="B13" s="2">
        <v>3.0510722327919155E-05</v>
      </c>
      <c r="D13" s="7">
        <f t="shared" si="0"/>
        <v>116.91561126708984</v>
      </c>
      <c r="E13" s="7">
        <f t="shared" si="1"/>
        <v>3.3631969222065284E-08</v>
      </c>
      <c r="F13" s="7">
        <f t="shared" si="2"/>
        <v>4.843003567977401E-05</v>
      </c>
      <c r="H13" s="2">
        <v>0.6413488418827051</v>
      </c>
      <c r="I13" s="7">
        <f t="shared" si="3"/>
        <v>1.975867512072238</v>
      </c>
      <c r="K13" s="2">
        <v>0.3006797954555375</v>
      </c>
      <c r="L13" s="7">
        <f t="shared" si="4"/>
        <v>0.9864702729305276</v>
      </c>
    </row>
    <row r="14" spans="1:12" ht="15">
      <c r="A14" s="2">
        <v>3.852302118970871</v>
      </c>
      <c r="B14" s="2">
        <v>5.456544205653039E-05</v>
      </c>
      <c r="D14" s="7">
        <f t="shared" si="0"/>
        <v>136.04202842712402</v>
      </c>
      <c r="E14" s="7">
        <f t="shared" si="1"/>
        <v>6.014748677891345E-08</v>
      </c>
      <c r="F14" s="7">
        <f t="shared" si="2"/>
        <v>8.661238096163537E-05</v>
      </c>
      <c r="H14" s="2">
        <v>0.6805399518814081</v>
      </c>
      <c r="I14" s="7">
        <f t="shared" si="3"/>
        <v>2.0966074837562423</v>
      </c>
      <c r="K14" s="2">
        <v>0.31883033576719483</v>
      </c>
      <c r="L14" s="7">
        <f t="shared" si="4"/>
        <v>1.046018565585013</v>
      </c>
    </row>
    <row r="15" spans="1:12" ht="15">
      <c r="A15" s="2">
        <v>4.548064259718703</v>
      </c>
      <c r="B15" s="2">
        <v>9.984806451655683E-05</v>
      </c>
      <c r="D15" s="7">
        <f t="shared" si="0"/>
        <v>160.6125034332275</v>
      </c>
      <c r="E15" s="7">
        <f t="shared" si="1"/>
        <v>1.1006252151660061E-07</v>
      </c>
      <c r="F15" s="7">
        <f t="shared" si="2"/>
        <v>0.00015849003098390488</v>
      </c>
      <c r="H15" s="2">
        <v>0.7278976905784604</v>
      </c>
      <c r="I15" s="7">
        <f t="shared" si="3"/>
        <v>2.242507205134121</v>
      </c>
      <c r="K15" s="2">
        <v>0.33846193887821624</v>
      </c>
      <c r="L15" s="7">
        <f t="shared" si="4"/>
        <v>1.1104259290716518</v>
      </c>
    </row>
    <row r="16" spans="1:12" ht="15">
      <c r="A16" s="2">
        <v>5.881319074161529</v>
      </c>
      <c r="B16" s="2">
        <v>0.00027650774347504276</v>
      </c>
      <c r="D16" s="7">
        <f t="shared" si="0"/>
        <v>207.69569778442383</v>
      </c>
      <c r="E16" s="7">
        <f t="shared" si="1"/>
        <v>3.047944856325397E-07</v>
      </c>
      <c r="F16" s="7">
        <f t="shared" si="2"/>
        <v>0.0004389040593108571</v>
      </c>
      <c r="H16" s="2">
        <v>0.8049198424301143</v>
      </c>
      <c r="I16" s="7">
        <f t="shared" si="3"/>
        <v>2.479797050558696</v>
      </c>
      <c r="K16" s="2">
        <v>0.37549768601518047</v>
      </c>
      <c r="L16" s="7">
        <f t="shared" si="4"/>
        <v>1.231932808278604</v>
      </c>
    </row>
    <row r="17" spans="1:12" ht="15">
      <c r="A17" s="2">
        <v>6.305596406261444</v>
      </c>
      <c r="B17" s="2">
        <v>0.0003670826590201409</v>
      </c>
      <c r="D17" s="7">
        <f t="shared" si="0"/>
        <v>222.67882919311523</v>
      </c>
      <c r="E17" s="7">
        <f t="shared" si="1"/>
        <v>4.046352150379013E-07</v>
      </c>
      <c r="F17" s="7">
        <f t="shared" si="2"/>
        <v>0.0005826747096545779</v>
      </c>
      <c r="H17" s="2">
        <v>0.8268426481819147</v>
      </c>
      <c r="I17" s="7">
        <f t="shared" si="3"/>
        <v>2.5473368305188426</v>
      </c>
      <c r="K17" s="2">
        <v>0.38660236386050123</v>
      </c>
      <c r="L17" s="7">
        <f t="shared" si="4"/>
        <v>1.2683650353535325</v>
      </c>
    </row>
    <row r="18" spans="1:12" ht="15">
      <c r="A18" s="2">
        <v>7.079277316295471</v>
      </c>
      <c r="B18" s="2">
        <v>0.0005876130699828008</v>
      </c>
      <c r="D18" s="7">
        <f t="shared" si="0"/>
        <v>250.00096466064454</v>
      </c>
      <c r="E18" s="7">
        <f t="shared" si="1"/>
        <v>6.477258870420413E-07</v>
      </c>
      <c r="F18" s="7">
        <f t="shared" si="2"/>
        <v>0.0009327252773405394</v>
      </c>
      <c r="H18" s="2">
        <v>0.8653101853408807</v>
      </c>
      <c r="I18" s="7">
        <f t="shared" si="3"/>
        <v>2.665847618998185</v>
      </c>
      <c r="K18" s="2">
        <v>0.4057644594404058</v>
      </c>
      <c r="L18" s="7">
        <f t="shared" si="4"/>
        <v>1.3312320385320833</v>
      </c>
    </row>
    <row r="19" spans="1:12" ht="15">
      <c r="A19" s="2">
        <v>8.329239377213746</v>
      </c>
      <c r="B19" s="2">
        <v>0.0011915270406435963</v>
      </c>
      <c r="D19" s="7">
        <f t="shared" si="0"/>
        <v>294.14271911621097</v>
      </c>
      <c r="E19" s="7">
        <f t="shared" si="1"/>
        <v>1.3134202569014364E-06</v>
      </c>
      <c r="F19" s="7">
        <f t="shared" si="2"/>
        <v>0.0018913251699380685</v>
      </c>
      <c r="H19" s="2">
        <v>0.9200819540519707</v>
      </c>
      <c r="I19" s="7">
        <f t="shared" si="3"/>
        <v>2.8345884840433113</v>
      </c>
      <c r="K19" s="2">
        <v>0.43702676099847154</v>
      </c>
      <c r="L19" s="7">
        <f t="shared" si="4"/>
        <v>1.4337973974837854</v>
      </c>
    </row>
    <row r="20" spans="1:12" ht="15">
      <c r="A20" s="2">
        <v>11.332577884746092</v>
      </c>
      <c r="B20" s="2">
        <v>0.005653263146343756</v>
      </c>
      <c r="D20" s="7">
        <f t="shared" si="0"/>
        <v>400.20404296874995</v>
      </c>
      <c r="E20" s="7">
        <f t="shared" si="1"/>
        <v>6.2315919662147225E-06</v>
      </c>
      <c r="F20" s="7">
        <f t="shared" si="2"/>
        <v>0.0089734924313492</v>
      </c>
      <c r="H20" s="2">
        <v>1.026175562519073</v>
      </c>
      <c r="I20" s="7">
        <f t="shared" si="3"/>
        <v>3.16144167300876</v>
      </c>
      <c r="K20" s="2">
        <v>0.5182159931480672</v>
      </c>
      <c r="L20" s="7">
        <f t="shared" si="4"/>
        <v>1.700163030320179</v>
      </c>
    </row>
    <row r="21" spans="1:12" ht="15">
      <c r="A21" s="2">
        <v>15.549119218567657</v>
      </c>
      <c r="B21" s="2">
        <v>0.03013037415160364</v>
      </c>
      <c r="D21" s="7">
        <f t="shared" si="0"/>
        <v>549.1089881896972</v>
      </c>
      <c r="E21" s="7">
        <f t="shared" si="1"/>
        <v>3.32127114273127E-05</v>
      </c>
      <c r="F21" s="7">
        <f t="shared" si="2"/>
        <v>0.04782630445533029</v>
      </c>
      <c r="H21" s="2">
        <v>1.1490087902069086</v>
      </c>
      <c r="I21" s="7">
        <f t="shared" si="3"/>
        <v>3.539866280869444</v>
      </c>
      <c r="K21" s="2">
        <v>0.6239868869990568</v>
      </c>
      <c r="L21" s="7">
        <f t="shared" si="4"/>
        <v>2.0471761788665055</v>
      </c>
    </row>
    <row r="22" spans="1:12" ht="15">
      <c r="A22" s="2">
        <v>22.136184396884307</v>
      </c>
      <c r="B22" s="2">
        <v>0.19336991720118787</v>
      </c>
      <c r="D22" s="7">
        <f t="shared" si="0"/>
        <v>781.7277394104004</v>
      </c>
      <c r="E22" s="7">
        <f t="shared" si="1"/>
        <v>0.0002131516597308694</v>
      </c>
      <c r="F22" s="7">
        <f t="shared" si="2"/>
        <v>0.30693839001245193</v>
      </c>
      <c r="H22" s="2">
        <v>1.313912906330108</v>
      </c>
      <c r="I22" s="7">
        <f t="shared" si="3"/>
        <v>4.047902881821797</v>
      </c>
      <c r="K22" s="2">
        <v>0.7671580373784622</v>
      </c>
      <c r="L22" s="7">
        <f t="shared" si="4"/>
        <v>2.516892089031259</v>
      </c>
    </row>
    <row r="23" spans="1:12" ht="15">
      <c r="A23" s="2">
        <v>31.239868537972413</v>
      </c>
      <c r="B23" s="2">
        <v>1.1630455873446315</v>
      </c>
      <c r="D23" s="7">
        <f t="shared" si="0"/>
        <v>1103.219569091797</v>
      </c>
      <c r="E23" s="7">
        <f t="shared" si="1"/>
        <v>0.0012820251509299873</v>
      </c>
      <c r="F23" s="7">
        <f t="shared" si="2"/>
        <v>1.8461162173391816</v>
      </c>
      <c r="H23" s="2">
        <v>1.5088504784889212</v>
      </c>
      <c r="I23" s="7">
        <f t="shared" si="3"/>
        <v>4.648466554128668</v>
      </c>
      <c r="K23" s="2">
        <v>0.9364044886756192</v>
      </c>
      <c r="L23" s="7">
        <f t="shared" si="4"/>
        <v>3.0721558464469716</v>
      </c>
    </row>
    <row r="24" spans="1:12" ht="15">
      <c r="A24" s="2">
        <v>44.477390864873655</v>
      </c>
      <c r="B24" s="2">
        <v>7.168914053989311</v>
      </c>
      <c r="D24" s="7">
        <f t="shared" si="0"/>
        <v>1570.6957257080078</v>
      </c>
      <c r="E24" s="7">
        <f t="shared" si="1"/>
        <v>0.007902293961712418</v>
      </c>
      <c r="F24" s="7">
        <f t="shared" si="2"/>
        <v>11.37930330486588</v>
      </c>
      <c r="H24" s="2">
        <v>1.7507974792098984</v>
      </c>
      <c r="I24" s="7">
        <f t="shared" si="3"/>
        <v>5.393856873949855</v>
      </c>
      <c r="K24" s="2">
        <v>1.1464649240269729</v>
      </c>
      <c r="L24" s="7">
        <f t="shared" si="4"/>
        <v>3.7613221227476927</v>
      </c>
    </row>
    <row r="25" spans="1:12" ht="15">
      <c r="A25" s="2">
        <v>83.3531002939032</v>
      </c>
      <c r="B25" s="2">
        <v>132.70200689852368</v>
      </c>
      <c r="D25" s="7">
        <f t="shared" si="0"/>
        <v>2943.571010131836</v>
      </c>
      <c r="E25" s="7">
        <f t="shared" si="1"/>
        <v>0.14627742220424267</v>
      </c>
      <c r="F25" s="7">
        <f t="shared" si="2"/>
        <v>210.63948797410944</v>
      </c>
      <c r="H25" s="2">
        <v>2.307587816024779</v>
      </c>
      <c r="I25" s="7">
        <f t="shared" si="3"/>
        <v>7.10921654360914</v>
      </c>
      <c r="K25" s="2">
        <v>1.6298750105427515</v>
      </c>
      <c r="L25" s="7">
        <f t="shared" si="4"/>
        <v>5.347293934588659</v>
      </c>
    </row>
    <row r="26" spans="1:12" ht="15">
      <c r="A26" s="2">
        <v>118.51426195153014</v>
      </c>
      <c r="B26" s="2">
        <v>479.6032374261943</v>
      </c>
      <c r="D26" s="7">
        <f t="shared" si="0"/>
        <v>4185.268988647461</v>
      </c>
      <c r="E26" s="7">
        <f t="shared" si="1"/>
        <v>0.528666648614894</v>
      </c>
      <c r="F26" s="7">
        <f t="shared" si="2"/>
        <v>761.2799740054473</v>
      </c>
      <c r="H26" s="2">
        <v>2.685039898864744</v>
      </c>
      <c r="I26" s="7">
        <f t="shared" si="3"/>
        <v>8.272070920422504</v>
      </c>
      <c r="K26" s="2">
        <v>1.957582105937067</v>
      </c>
      <c r="L26" s="7">
        <f t="shared" si="4"/>
        <v>6.42243537315833</v>
      </c>
    </row>
    <row r="27" spans="1:12" ht="15">
      <c r="A27" s="2">
        <v>274.16042164528716</v>
      </c>
      <c r="B27" s="2">
        <v>5244.7757435684325</v>
      </c>
      <c r="D27" s="7">
        <f t="shared" si="0"/>
        <v>9681.831466796877</v>
      </c>
      <c r="E27" s="7">
        <f t="shared" si="1"/>
        <v>5.781316302135483</v>
      </c>
      <c r="F27" s="7">
        <f t="shared" si="2"/>
        <v>8325.095475075097</v>
      </c>
      <c r="H27" s="2">
        <v>3.923945876266476</v>
      </c>
      <c r="I27" s="7">
        <f t="shared" si="3"/>
        <v>12.088892455601759</v>
      </c>
      <c r="K27" s="2">
        <v>3.03233029612135</v>
      </c>
      <c r="L27" s="7">
        <f t="shared" si="4"/>
        <v>9.948469235514926</v>
      </c>
    </row>
    <row r="28" spans="1:12" ht="15">
      <c r="A28" s="2">
        <v>792.876</v>
      </c>
      <c r="B28" s="2">
        <v>50751.80704134839</v>
      </c>
      <c r="D28" s="7">
        <f t="shared" si="0"/>
        <v>28000</v>
      </c>
      <c r="E28" s="7">
        <f t="shared" si="1"/>
        <v>55.94371690167833</v>
      </c>
      <c r="F28" s="7">
        <f t="shared" si="2"/>
        <v>80558.9523384168</v>
      </c>
      <c r="H28" s="2">
        <v>6.6575999182434025</v>
      </c>
      <c r="I28" s="7">
        <f t="shared" si="3"/>
        <v>20.510733828124273</v>
      </c>
      <c r="K28" s="2">
        <v>5.403364368249972</v>
      </c>
      <c r="L28" s="7">
        <f t="shared" si="4"/>
        <v>17.72735781935451</v>
      </c>
    </row>
    <row r="41" spans="17:19" ht="12.75">
      <c r="Q41" s="7" t="s">
        <v>67</v>
      </c>
      <c r="R41" s="7" t="s">
        <v>68</v>
      </c>
      <c r="S41" s="11"/>
    </row>
    <row r="42" spans="16:19" ht="12.75">
      <c r="P42" s="7" t="s">
        <v>69</v>
      </c>
      <c r="Q42" s="8">
        <v>3.05</v>
      </c>
      <c r="R42" s="8">
        <f>(80.435*(Q42^2))+(162.6*Q42)-114.18</f>
        <v>1129.9965874999998</v>
      </c>
      <c r="S42" s="11"/>
    </row>
    <row r="43" spans="15:19" ht="12.75">
      <c r="O43" s="7" t="s">
        <v>70</v>
      </c>
      <c r="P43" s="7" t="s">
        <v>71</v>
      </c>
      <c r="Q43" s="9">
        <v>0.93</v>
      </c>
      <c r="R43" s="9">
        <f>(80.435*(Q43^2))+(162.6*Q43)-114.18</f>
        <v>106.60623149999998</v>
      </c>
      <c r="S43" s="11"/>
    </row>
    <row r="44" spans="15:19" ht="12.75">
      <c r="O44" s="7" t="s">
        <v>72</v>
      </c>
      <c r="P44" s="7" t="s">
        <v>73</v>
      </c>
      <c r="Q44" s="10">
        <v>1.49</v>
      </c>
      <c r="R44" s="10">
        <f>(80.435*(Q44^2))+(162.6*Q44)-114.18</f>
        <v>306.6677435</v>
      </c>
      <c r="S44" s="11"/>
    </row>
    <row r="45" spans="15:19" ht="12.75">
      <c r="O45" s="11"/>
      <c r="P45" s="11"/>
      <c r="Q45" s="11"/>
      <c r="R45" s="11"/>
      <c r="S45" s="11"/>
    </row>
    <row r="47" ht="12.75">
      <c r="O47" s="7" t="s">
        <v>74</v>
      </c>
    </row>
  </sheetData>
  <sheetProtection/>
  <mergeCells count="1">
    <mergeCell ref="E1:F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 Peacock</dc:creator>
  <cp:keywords/>
  <dc:description/>
  <cp:lastModifiedBy>Kathi Peacock</cp:lastModifiedBy>
  <dcterms:created xsi:type="dcterms:W3CDTF">2012-12-26T20:17:21Z</dcterms:created>
  <dcterms:modified xsi:type="dcterms:W3CDTF">2013-01-23T01:44:28Z</dcterms:modified>
  <cp:category/>
  <cp:version/>
  <cp:contentType/>
  <cp:contentStatus/>
</cp:coreProperties>
</file>