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12330" firstSheet="2" activeTab="9"/>
  </bookViews>
  <sheets>
    <sheet name="Note" sheetId="1" r:id="rId1"/>
    <sheet name="Plot Duration Curve" sheetId="2" r:id="rId2"/>
    <sheet name="Plot XS" sheetId="3" r:id="rId3"/>
    <sheet name="Plot Surf Size" sheetId="4" r:id="rId4"/>
    <sheet name="Input" sheetId="5" r:id="rId5"/>
    <sheet name="Plot Bedload" sheetId="6" r:id="rId6"/>
    <sheet name="Plot Shear" sheetId="7" r:id="rId7"/>
    <sheet name="Plot Depth" sheetId="8" r:id="rId8"/>
    <sheet name="Output" sheetId="9" r:id="rId9"/>
    <sheet name="conv output" sheetId="10" r:id="rId10"/>
  </sheets>
  <definedNames/>
  <calcPr fullCalcOnLoad="1"/>
</workbook>
</file>

<file path=xl/sharedStrings.xml><?xml version="1.0" encoding="utf-8"?>
<sst xmlns="http://schemas.openxmlformats.org/spreadsheetml/2006/main" count="94" uniqueCount="75">
  <si>
    <t>This workbook contains bedload transport calculation results from USDA Forest Service's BAGS software.</t>
  </si>
  <si>
    <t>Bedload transport equation used: The surface-based bedload equation of Wilcock and Crowe (2003).</t>
  </si>
  <si>
    <t>Input data are stored in worksheet "Input" and results are stored in worksheet "Output".</t>
  </si>
  <si>
    <t>Calculation was performed by Kathi Peacock on 12/27/2012.</t>
  </si>
  <si>
    <t>Water surface slope</t>
  </si>
  <si>
    <t>Bankfull width</t>
  </si>
  <si>
    <t>N/A</t>
  </si>
  <si>
    <t>Left floodplain boundary</t>
  </si>
  <si>
    <t>Left floodplain Manning's n</t>
  </si>
  <si>
    <t>Right floodplain boundary</t>
  </si>
  <si>
    <t>Right floodplain Manning's n</t>
  </si>
  <si>
    <t>CROSS SECTION</t>
  </si>
  <si>
    <t>Lateral distance (m)</t>
  </si>
  <si>
    <t>Elevation (m)</t>
  </si>
  <si>
    <t>Flow duration curve is given</t>
  </si>
  <si>
    <t>on Columns E and F</t>
  </si>
  <si>
    <t>FLOW DURATION CURVE</t>
  </si>
  <si>
    <t>Discharge (cms)</t>
  </si>
  <si>
    <t>Exceedance</t>
  </si>
  <si>
    <t>probability (%)</t>
  </si>
  <si>
    <t>SURFACE GRAIN SIZE DISTRIBUTION</t>
  </si>
  <si>
    <t>Size (mm)</t>
  </si>
  <si>
    <t>% Finer</t>
  </si>
  <si>
    <t>STATISTICS OF THE ABOVE GRAIN SIZE DISTRIBUTION:</t>
  </si>
  <si>
    <t>Geometric mean (mm)</t>
  </si>
  <si>
    <t>Geometric standard deviation</t>
  </si>
  <si>
    <t>D10 (mm)</t>
  </si>
  <si>
    <t>D16 (mm)</t>
  </si>
  <si>
    <t>D25 (mm)</t>
  </si>
  <si>
    <t>D50 (mm)</t>
  </si>
  <si>
    <t>D65 (mm)</t>
  </si>
  <si>
    <t>D75 (mm)</t>
  </si>
  <si>
    <t>D84 (mm)</t>
  </si>
  <si>
    <t>D90 (mm)</t>
  </si>
  <si>
    <t>Main channel Manning's n</t>
  </si>
  <si>
    <t>Average bedload transport rate (kg/min.)</t>
  </si>
  <si>
    <t>RATING CURVES</t>
  </si>
  <si>
    <t>Discharge</t>
  </si>
  <si>
    <t>(cms)</t>
  </si>
  <si>
    <t>Bedload transport</t>
  </si>
  <si>
    <t>rate (kg/min.)</t>
  </si>
  <si>
    <t>Transport</t>
  </si>
  <si>
    <t>Stage</t>
  </si>
  <si>
    <t>Max water</t>
  </si>
  <si>
    <t>Hydraulic</t>
  </si>
  <si>
    <t>radius (m)</t>
  </si>
  <si>
    <t>depth (m)</t>
  </si>
  <si>
    <t>Sediment transport rate by size, in kg/min.</t>
  </si>
  <si>
    <t>0.05 - 1 mm</t>
  </si>
  <si>
    <t>1 - 2 mm</t>
  </si>
  <si>
    <t>2 - 4 mm</t>
  </si>
  <si>
    <t>4 - 8 mm</t>
  </si>
  <si>
    <t>8 - 16 mm</t>
  </si>
  <si>
    <t>16 - 32 mm</t>
  </si>
  <si>
    <t>32 - 64 mm</t>
  </si>
  <si>
    <t>64 - 128 mm</t>
  </si>
  <si>
    <t>128 - 256 mm</t>
  </si>
  <si>
    <t>256 - 512 mm</t>
  </si>
  <si>
    <t>512 - 1064 mm</t>
  </si>
  <si>
    <t>BEDLOAD GRAIN SIZE DISTRIBUTION</t>
  </si>
  <si>
    <t>Bedload Transport</t>
  </si>
  <si>
    <t>Wtr Depth</t>
  </si>
  <si>
    <t>Hydraulic radius</t>
  </si>
  <si>
    <t>cfs</t>
  </si>
  <si>
    <t>tons/min</t>
  </si>
  <si>
    <t>tons/day</t>
  </si>
  <si>
    <t>m</t>
  </si>
  <si>
    <t>ft</t>
  </si>
  <si>
    <t>hyd radius (ft)</t>
  </si>
  <si>
    <t>Q (cfs)</t>
  </si>
  <si>
    <t>critical</t>
  </si>
  <si>
    <t>low flow</t>
  </si>
  <si>
    <t>BF</t>
  </si>
  <si>
    <t>~54 cfs (measured at time of survey)</t>
  </si>
  <si>
    <t>~250 cfs (less than measured PHABSIM HF of 280 cfs)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</si>
</sst>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##&quot; m&quot;"/>
    <numFmt numFmtId="165" formatCode="###0.##"/>
  </numFmts>
  <fonts count="41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8"/>
      <color indexed="8"/>
      <name val="Arial"/>
      <family val="0"/>
    </font>
    <font>
      <sz val="10"/>
      <color indexed="8"/>
      <name val="Calibri"/>
      <family val="0"/>
    </font>
    <font>
      <vertAlign val="superscript"/>
      <sz val="10"/>
      <color indexed="8"/>
      <name val="Calibri"/>
      <family val="0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8"/>
      <color indexed="8"/>
      <name val="Arial"/>
      <family val="0"/>
    </font>
    <font>
      <b/>
      <sz val="10"/>
      <color indexed="8"/>
      <name val="Calibri"/>
      <family val="0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sz val="10"/>
      <color theme="1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0" fontId="36" fillId="33" borderId="0" xfId="55" applyFill="1" applyAlignment="1">
      <alignment horizontal="center"/>
      <protection/>
    </xf>
    <xf numFmtId="0" fontId="36" fillId="0" borderId="0" xfId="55">
      <alignment/>
      <protection/>
    </xf>
    <xf numFmtId="0" fontId="36" fillId="34" borderId="0" xfId="55" applyFill="1">
      <alignment/>
      <protection/>
    </xf>
    <xf numFmtId="0" fontId="36" fillId="7" borderId="0" xfId="55" applyFill="1">
      <alignment/>
      <protection/>
    </xf>
    <xf numFmtId="0" fontId="36" fillId="12" borderId="0" xfId="55" applyFill="1">
      <alignment/>
      <protection/>
    </xf>
    <xf numFmtId="0" fontId="36" fillId="0" borderId="0" xfId="55" applyAlignment="1">
      <alignment horizontal="center"/>
      <protection/>
    </xf>
    <xf numFmtId="0" fontId="36" fillId="0" borderId="0" xfId="55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-0.00125"/>
          <c:w val="0.972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Input!$E$5:$E$30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Input!$F$5:$F$30</c:f>
              <c:numCache>
                <c:ptCount val="26"/>
                <c:pt idx="0">
                  <c:v>100</c:v>
                </c:pt>
                <c:pt idx="1">
                  <c:v>90</c:v>
                </c:pt>
                <c:pt idx="2">
                  <c:v>80</c:v>
                </c:pt>
                <c:pt idx="3">
                  <c:v>70</c:v>
                </c:pt>
                <c:pt idx="4">
                  <c:v>60</c:v>
                </c:pt>
                <c:pt idx="5">
                  <c:v>50</c:v>
                </c:pt>
                <c:pt idx="6">
                  <c:v>45</c:v>
                </c:pt>
                <c:pt idx="7">
                  <c:v>40</c:v>
                </c:pt>
                <c:pt idx="8">
                  <c:v>35</c:v>
                </c:pt>
                <c:pt idx="9">
                  <c:v>30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7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0.5</c:v>
                </c:pt>
                <c:pt idx="24">
                  <c:v>0.0999999999999943</c:v>
                </c:pt>
                <c:pt idx="25">
                  <c:v>0</c:v>
                </c:pt>
              </c:numCache>
            </c:numRef>
          </c:yVal>
          <c:smooth val="0"/>
        </c:ser>
        <c:axId val="18051860"/>
        <c:axId val="28249013"/>
      </c:scatterChart>
      <c:valAx>
        <c:axId val="1805186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49013"/>
        <c:crossesAt val="0"/>
        <c:crossBetween val="midCat"/>
        <c:dispUnits/>
      </c:valAx>
      <c:valAx>
        <c:axId val="2824901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Exceedance Probability (%)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1860"/>
        <c:crossesAt val="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-0.00125"/>
          <c:w val="0.936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Input!$B$16:$B$88</c:f>
              <c:numCache>
                <c:ptCount val="73"/>
                <c:pt idx="0">
                  <c:v>0</c:v>
                </c:pt>
                <c:pt idx="1">
                  <c:v>0.45720000000000005</c:v>
                </c:pt>
                <c:pt idx="2">
                  <c:v>0.9144000000000001</c:v>
                </c:pt>
                <c:pt idx="3">
                  <c:v>1.524</c:v>
                </c:pt>
                <c:pt idx="4">
                  <c:v>2.1336</c:v>
                </c:pt>
                <c:pt idx="5">
                  <c:v>2.4384</c:v>
                </c:pt>
                <c:pt idx="6">
                  <c:v>3.048</c:v>
                </c:pt>
                <c:pt idx="7">
                  <c:v>3.6576000000000004</c:v>
                </c:pt>
                <c:pt idx="8">
                  <c:v>4.2672</c:v>
                </c:pt>
                <c:pt idx="9">
                  <c:v>4.7244</c:v>
                </c:pt>
                <c:pt idx="10">
                  <c:v>5.1816</c:v>
                </c:pt>
                <c:pt idx="11">
                  <c:v>5.273040000000001</c:v>
                </c:pt>
                <c:pt idx="12">
                  <c:v>5.3340000000000005</c:v>
                </c:pt>
                <c:pt idx="13">
                  <c:v>6.096</c:v>
                </c:pt>
                <c:pt idx="14">
                  <c:v>6.8580000000000005</c:v>
                </c:pt>
                <c:pt idx="15">
                  <c:v>7.62</c:v>
                </c:pt>
                <c:pt idx="16">
                  <c:v>8.5344</c:v>
                </c:pt>
                <c:pt idx="17">
                  <c:v>8.8392</c:v>
                </c:pt>
                <c:pt idx="18">
                  <c:v>9.7536</c:v>
                </c:pt>
                <c:pt idx="19">
                  <c:v>10.515600000000001</c:v>
                </c:pt>
                <c:pt idx="20">
                  <c:v>10.820400000000001</c:v>
                </c:pt>
                <c:pt idx="21">
                  <c:v>10.972800000000001</c:v>
                </c:pt>
                <c:pt idx="22">
                  <c:v>11.7348</c:v>
                </c:pt>
                <c:pt idx="23">
                  <c:v>11.97864</c:v>
                </c:pt>
                <c:pt idx="24">
                  <c:v>12.009119999999998</c:v>
                </c:pt>
                <c:pt idx="25">
                  <c:v>12.649199999999999</c:v>
                </c:pt>
                <c:pt idx="26">
                  <c:v>12.89304</c:v>
                </c:pt>
                <c:pt idx="27">
                  <c:v>13.472159999999999</c:v>
                </c:pt>
                <c:pt idx="28">
                  <c:v>14.020800000000001</c:v>
                </c:pt>
                <c:pt idx="29">
                  <c:v>14.44752</c:v>
                </c:pt>
                <c:pt idx="30">
                  <c:v>14.904720000000001</c:v>
                </c:pt>
                <c:pt idx="31">
                  <c:v>15.17904</c:v>
                </c:pt>
                <c:pt idx="32">
                  <c:v>15.78864</c:v>
                </c:pt>
                <c:pt idx="33">
                  <c:v>16.3068</c:v>
                </c:pt>
                <c:pt idx="34">
                  <c:v>16.764</c:v>
                </c:pt>
                <c:pt idx="35">
                  <c:v>17.46504</c:v>
                </c:pt>
                <c:pt idx="36">
                  <c:v>17.73936</c:v>
                </c:pt>
                <c:pt idx="37">
                  <c:v>18.34896</c:v>
                </c:pt>
                <c:pt idx="38">
                  <c:v>19.3548</c:v>
                </c:pt>
                <c:pt idx="39">
                  <c:v>19.5072</c:v>
                </c:pt>
                <c:pt idx="40">
                  <c:v>20.05584</c:v>
                </c:pt>
                <c:pt idx="41">
                  <c:v>20.7264</c:v>
                </c:pt>
                <c:pt idx="42">
                  <c:v>21.82368</c:v>
                </c:pt>
                <c:pt idx="43">
                  <c:v>22.555200000000003</c:v>
                </c:pt>
                <c:pt idx="44">
                  <c:v>23.4696</c:v>
                </c:pt>
                <c:pt idx="45">
                  <c:v>24.0792</c:v>
                </c:pt>
                <c:pt idx="46">
                  <c:v>24.6888</c:v>
                </c:pt>
                <c:pt idx="47">
                  <c:v>24.9936</c:v>
                </c:pt>
                <c:pt idx="48">
                  <c:v>25.4508</c:v>
                </c:pt>
                <c:pt idx="49">
                  <c:v>25.908</c:v>
                </c:pt>
                <c:pt idx="50">
                  <c:v>26.5176</c:v>
                </c:pt>
                <c:pt idx="51">
                  <c:v>27.127200000000002</c:v>
                </c:pt>
                <c:pt idx="52">
                  <c:v>27.584400000000002</c:v>
                </c:pt>
                <c:pt idx="53">
                  <c:v>28.194000000000003</c:v>
                </c:pt>
                <c:pt idx="54">
                  <c:v>28.803600000000003</c:v>
                </c:pt>
                <c:pt idx="55">
                  <c:v>29.4132</c:v>
                </c:pt>
                <c:pt idx="56">
                  <c:v>29.657040000000002</c:v>
                </c:pt>
                <c:pt idx="57">
                  <c:v>29.93136</c:v>
                </c:pt>
                <c:pt idx="58">
                  <c:v>30.23616</c:v>
                </c:pt>
                <c:pt idx="59">
                  <c:v>30.72384</c:v>
                </c:pt>
                <c:pt idx="60">
                  <c:v>31.02864</c:v>
                </c:pt>
                <c:pt idx="61">
                  <c:v>31.607760000000003</c:v>
                </c:pt>
                <c:pt idx="62">
                  <c:v>32.21736</c:v>
                </c:pt>
                <c:pt idx="63">
                  <c:v>32.73552</c:v>
                </c:pt>
                <c:pt idx="64">
                  <c:v>32.766</c:v>
                </c:pt>
                <c:pt idx="65">
                  <c:v>32.9184</c:v>
                </c:pt>
                <c:pt idx="66">
                  <c:v>33.528</c:v>
                </c:pt>
                <c:pt idx="67">
                  <c:v>34.1376</c:v>
                </c:pt>
                <c:pt idx="68">
                  <c:v>34.7472</c:v>
                </c:pt>
                <c:pt idx="69">
                  <c:v>35.052</c:v>
                </c:pt>
                <c:pt idx="70">
                  <c:v>35.3568</c:v>
                </c:pt>
                <c:pt idx="71">
                  <c:v>35.9664</c:v>
                </c:pt>
                <c:pt idx="72">
                  <c:v>36.576</c:v>
                </c:pt>
              </c:numCache>
            </c:numRef>
          </c:xVal>
          <c:yVal>
            <c:numRef>
              <c:f>Input!$C$16:$C$88</c:f>
              <c:numCache>
                <c:ptCount val="73"/>
                <c:pt idx="0">
                  <c:v>30.796992000000003</c:v>
                </c:pt>
                <c:pt idx="1">
                  <c:v>30.760416000000003</c:v>
                </c:pt>
                <c:pt idx="2">
                  <c:v>30.309312000000006</c:v>
                </c:pt>
                <c:pt idx="3">
                  <c:v>30.153864000000002</c:v>
                </c:pt>
                <c:pt idx="4">
                  <c:v>30.220920000000003</c:v>
                </c:pt>
                <c:pt idx="5">
                  <c:v>29.913072000000003</c:v>
                </c:pt>
                <c:pt idx="6">
                  <c:v>29.77896</c:v>
                </c:pt>
                <c:pt idx="7">
                  <c:v>29.580840000000006</c:v>
                </c:pt>
                <c:pt idx="8">
                  <c:v>29.498544000000003</c:v>
                </c:pt>
                <c:pt idx="9">
                  <c:v>29.419296000000006</c:v>
                </c:pt>
                <c:pt idx="10">
                  <c:v>29.903928</c:v>
                </c:pt>
                <c:pt idx="11">
                  <c:v>29.422344000000002</c:v>
                </c:pt>
                <c:pt idx="12">
                  <c:v>29.108400000000003</c:v>
                </c:pt>
                <c:pt idx="13">
                  <c:v>29.053536000000005</c:v>
                </c:pt>
                <c:pt idx="14">
                  <c:v>28.888944000000002</c:v>
                </c:pt>
                <c:pt idx="15">
                  <c:v>29.129736000000005</c:v>
                </c:pt>
                <c:pt idx="16">
                  <c:v>29.190696000000006</c:v>
                </c:pt>
                <c:pt idx="17">
                  <c:v>28.760928000000007</c:v>
                </c:pt>
                <c:pt idx="18">
                  <c:v>28.55976</c:v>
                </c:pt>
                <c:pt idx="19">
                  <c:v>28.568904000000003</c:v>
                </c:pt>
                <c:pt idx="20">
                  <c:v>28.270200000000003</c:v>
                </c:pt>
                <c:pt idx="21">
                  <c:v>28.212288</c:v>
                </c:pt>
                <c:pt idx="22">
                  <c:v>28.215336</c:v>
                </c:pt>
                <c:pt idx="23">
                  <c:v>28.184856</c:v>
                </c:pt>
                <c:pt idx="24">
                  <c:v>28.245816</c:v>
                </c:pt>
                <c:pt idx="25">
                  <c:v>28.242768</c:v>
                </c:pt>
                <c:pt idx="26">
                  <c:v>27.566112</c:v>
                </c:pt>
                <c:pt idx="27">
                  <c:v>27.807458181818184</c:v>
                </c:pt>
                <c:pt idx="28">
                  <c:v>27.412326545454547</c:v>
                </c:pt>
                <c:pt idx="29">
                  <c:v>27.321440727272726</c:v>
                </c:pt>
                <c:pt idx="30">
                  <c:v>27.321994909090908</c:v>
                </c:pt>
                <c:pt idx="31">
                  <c:v>27.474949090909092</c:v>
                </c:pt>
                <c:pt idx="32">
                  <c:v>27.232217454545456</c:v>
                </c:pt>
                <c:pt idx="33">
                  <c:v>27.69052581818182</c:v>
                </c:pt>
                <c:pt idx="34">
                  <c:v>27.26414228571429</c:v>
                </c:pt>
                <c:pt idx="35">
                  <c:v>27.538026857142857</c:v>
                </c:pt>
                <c:pt idx="36">
                  <c:v>27.354929142857145</c:v>
                </c:pt>
                <c:pt idx="37">
                  <c:v>27.415453714285718</c:v>
                </c:pt>
                <c:pt idx="38">
                  <c:v>27.32336057142857</c:v>
                </c:pt>
                <c:pt idx="39">
                  <c:v>27.536502857142853</c:v>
                </c:pt>
                <c:pt idx="40">
                  <c:v>27.29244514285714</c:v>
                </c:pt>
                <c:pt idx="41">
                  <c:v>27.200352</c:v>
                </c:pt>
                <c:pt idx="42">
                  <c:v>27.23270769230769</c:v>
                </c:pt>
                <c:pt idx="43">
                  <c:v>27.234583384615384</c:v>
                </c:pt>
                <c:pt idx="44">
                  <c:v>27.205979076923075</c:v>
                </c:pt>
                <c:pt idx="45">
                  <c:v>27.14626953846154</c:v>
                </c:pt>
                <c:pt idx="46">
                  <c:v>27.39136</c:v>
                </c:pt>
                <c:pt idx="47">
                  <c:v>27.117665230769234</c:v>
                </c:pt>
                <c:pt idx="48">
                  <c:v>27.14877046153846</c:v>
                </c:pt>
                <c:pt idx="49">
                  <c:v>27.546260923076925</c:v>
                </c:pt>
                <c:pt idx="50">
                  <c:v>27.867551384615386</c:v>
                </c:pt>
                <c:pt idx="51">
                  <c:v>27.19824184615385</c:v>
                </c:pt>
                <c:pt idx="52">
                  <c:v>27.229347076923077</c:v>
                </c:pt>
                <c:pt idx="53">
                  <c:v>27.27631753846154</c:v>
                </c:pt>
                <c:pt idx="54">
                  <c:v>27.323288</c:v>
                </c:pt>
                <c:pt idx="55">
                  <c:v>27.355018461538467</c:v>
                </c:pt>
                <c:pt idx="56">
                  <c:v>27.294683692307697</c:v>
                </c:pt>
                <c:pt idx="57">
                  <c:v>27.554388923076925</c:v>
                </c:pt>
                <c:pt idx="58">
                  <c:v>27.250214153846155</c:v>
                </c:pt>
                <c:pt idx="59">
                  <c:v>27.266079384615388</c:v>
                </c:pt>
                <c:pt idx="60">
                  <c:v>27.525784615384616</c:v>
                </c:pt>
                <c:pt idx="61">
                  <c:v>27.74039507692308</c:v>
                </c:pt>
                <c:pt idx="62">
                  <c:v>27.80260553846154</c:v>
                </c:pt>
                <c:pt idx="63">
                  <c:v>28.230576000000003</c:v>
                </c:pt>
                <c:pt idx="64">
                  <c:v>28.270200000000003</c:v>
                </c:pt>
                <c:pt idx="65">
                  <c:v>28.346400000000003</c:v>
                </c:pt>
                <c:pt idx="66">
                  <c:v>28.870656</c:v>
                </c:pt>
                <c:pt idx="67">
                  <c:v>29.013912000000005</c:v>
                </c:pt>
                <c:pt idx="68">
                  <c:v>29.288232000000004</c:v>
                </c:pt>
                <c:pt idx="69">
                  <c:v>29.422344000000002</c:v>
                </c:pt>
                <c:pt idx="70">
                  <c:v>29.647896000000003</c:v>
                </c:pt>
                <c:pt idx="71">
                  <c:v>30.0228</c:v>
                </c:pt>
                <c:pt idx="72">
                  <c:v>30.345888000000002</c:v>
                </c:pt>
              </c:numCache>
            </c:numRef>
          </c:yVal>
          <c:smooth val="0"/>
        </c:ser>
        <c:axId val="52914526"/>
        <c:axId val="6468687"/>
      </c:scatterChart>
      <c:valAx>
        <c:axId val="529145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Station (m)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8687"/>
        <c:crossesAt val="0"/>
        <c:crossBetween val="midCat"/>
        <c:dispUnits/>
      </c:valAx>
      <c:valAx>
        <c:axId val="64686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Elevation (m)</a:t>
                </a:r>
              </a:p>
            </c:rich>
          </c:tx>
          <c:layout>
            <c:manualLayout>
              <c:xMode val="factor"/>
              <c:yMode val="factor"/>
              <c:x val="-0.011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14526"/>
        <c:crossesAt val="-20000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-0.00125"/>
          <c:w val="0.9742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Input!$H$4:$H$15</c:f>
              <c:numCache>
                <c:ptCount val="12"/>
                <c:pt idx="0">
                  <c:v>0.05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8</c:v>
                </c:pt>
                <c:pt idx="5">
                  <c:v>16</c:v>
                </c:pt>
                <c:pt idx="6">
                  <c:v>32</c:v>
                </c:pt>
                <c:pt idx="7">
                  <c:v>64</c:v>
                </c:pt>
                <c:pt idx="8">
                  <c:v>128</c:v>
                </c:pt>
                <c:pt idx="9">
                  <c:v>256</c:v>
                </c:pt>
                <c:pt idx="10">
                  <c:v>512</c:v>
                </c:pt>
                <c:pt idx="11">
                  <c:v>1064</c:v>
                </c:pt>
              </c:numCache>
            </c:numRef>
          </c:xVal>
          <c:yVal>
            <c:numRef>
              <c:f>Input!$I$4:$I$15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4</c:v>
                </c:pt>
                <c:pt idx="4">
                  <c:v>10</c:v>
                </c:pt>
                <c:pt idx="5">
                  <c:v>25</c:v>
                </c:pt>
                <c:pt idx="6">
                  <c:v>35</c:v>
                </c:pt>
                <c:pt idx="7">
                  <c:v>48</c:v>
                </c:pt>
                <c:pt idx="8">
                  <c:v>61</c:v>
                </c:pt>
                <c:pt idx="9">
                  <c:v>75</c:v>
                </c:pt>
                <c:pt idx="10">
                  <c:v>83</c:v>
                </c:pt>
                <c:pt idx="11">
                  <c:v>100</c:v>
                </c:pt>
              </c:numCache>
            </c:numRef>
          </c:yVal>
          <c:smooth val="0"/>
        </c:ser>
        <c:axId val="58218184"/>
        <c:axId val="54201609"/>
      </c:scatterChart>
      <c:valAx>
        <c:axId val="58218184"/>
        <c:scaling>
          <c:logBase val="10"/>
          <c:orientation val="minMax"/>
          <c:max val="100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Grain Size (mm)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01609"/>
        <c:crossesAt val="0"/>
        <c:crossBetween val="midCat"/>
        <c:dispUnits/>
      </c:valAx>
      <c:valAx>
        <c:axId val="542016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Percent Finer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18184"/>
        <c:crossesAt val="0.1"/>
        <c:crossBetween val="midCat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-0.00125"/>
          <c:w val="0.93475"/>
          <c:h val="0.962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Output!$I$7:$I$32</c:f>
              <c:numCache>
                <c:ptCount val="26"/>
                <c:pt idx="0">
                  <c:v>1.5111408211884479E-10</c:v>
                </c:pt>
                <c:pt idx="1">
                  <c:v>1.2946442354075352E-08</c:v>
                </c:pt>
                <c:pt idx="2">
                  <c:v>1.7679655200130525E-08</c:v>
                </c:pt>
                <c:pt idx="3">
                  <c:v>1.7679655200130525E-08</c:v>
                </c:pt>
                <c:pt idx="4">
                  <c:v>1.7679655200130525E-08</c:v>
                </c:pt>
                <c:pt idx="5">
                  <c:v>1.7679655200130525E-08</c:v>
                </c:pt>
                <c:pt idx="6">
                  <c:v>1.7679655200130525E-08</c:v>
                </c:pt>
                <c:pt idx="7">
                  <c:v>1.7679655200130525E-08</c:v>
                </c:pt>
                <c:pt idx="8">
                  <c:v>1.7679655200130525E-08</c:v>
                </c:pt>
                <c:pt idx="9">
                  <c:v>1.7679655200130525E-08</c:v>
                </c:pt>
                <c:pt idx="10">
                  <c:v>1.7679655200130525E-08</c:v>
                </c:pt>
                <c:pt idx="11">
                  <c:v>1.6820066445127315E-07</c:v>
                </c:pt>
                <c:pt idx="12">
                  <c:v>1.6820066445127315E-07</c:v>
                </c:pt>
                <c:pt idx="13">
                  <c:v>1.6820066445127315E-07</c:v>
                </c:pt>
                <c:pt idx="14">
                  <c:v>1.6820066445127315E-07</c:v>
                </c:pt>
                <c:pt idx="15">
                  <c:v>1.6820066445127315E-07</c:v>
                </c:pt>
                <c:pt idx="16">
                  <c:v>2.1980045374847614E-06</c:v>
                </c:pt>
                <c:pt idx="17">
                  <c:v>4.048526723802105E-05</c:v>
                </c:pt>
                <c:pt idx="18">
                  <c:v>0.0004729817670340487</c:v>
                </c:pt>
                <c:pt idx="19">
                  <c:v>0.004181439950147558</c:v>
                </c:pt>
                <c:pt idx="20">
                  <c:v>0.05155858225533043</c:v>
                </c:pt>
                <c:pt idx="21">
                  <c:v>0.38970011053051934</c:v>
                </c:pt>
                <c:pt idx="22">
                  <c:v>5.424175206660338</c:v>
                </c:pt>
                <c:pt idx="23">
                  <c:v>39.681869146604</c:v>
                </c:pt>
                <c:pt idx="24">
                  <c:v>1429.222435928341</c:v>
                </c:pt>
                <c:pt idx="25">
                  <c:v>27731.273162015557</c:v>
                </c:pt>
              </c:numCache>
            </c:numRef>
          </c:yVal>
          <c:smooth val="0"/>
        </c:ser>
        <c:axId val="18052434"/>
        <c:axId val="28254179"/>
      </c:scatterChart>
      <c:valAx>
        <c:axId val="18052434"/>
        <c:scaling>
          <c:logBase val="10"/>
          <c:orientation val="minMax"/>
          <c:max val="1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0.013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254179"/>
        <c:crossesAt val="0.1"/>
        <c:crossBetween val="midCat"/>
        <c:dispUnits/>
      </c:valAx>
      <c:valAx>
        <c:axId val="28254179"/>
        <c:scaling>
          <c:logBase val="10"/>
          <c:orientation val="minMax"/>
          <c:max val="10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Bedload Transport Rate (kg/min.)</a:t>
                </a:r>
              </a:p>
            </c:rich>
          </c:tx>
          <c:layout>
            <c:manualLayout>
              <c:xMode val="factor"/>
              <c:yMode val="factor"/>
              <c:x val="-0.02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52434"/>
        <c:crossesAt val="10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-0.00125"/>
          <c:w val="0.939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Output!$J$7:$J$32</c:f>
              <c:numCache>
                <c:ptCount val="26"/>
                <c:pt idx="0">
                  <c:v>0.04708047996972295</c:v>
                </c:pt>
                <c:pt idx="1">
                  <c:v>0.07592049634536563</c:v>
                </c:pt>
                <c:pt idx="2">
                  <c:v>0.07851283277220628</c:v>
                </c:pt>
                <c:pt idx="3">
                  <c:v>0.07851283277220628</c:v>
                </c:pt>
                <c:pt idx="4">
                  <c:v>0.07851283277220628</c:v>
                </c:pt>
                <c:pt idx="5">
                  <c:v>0.07851283277220628</c:v>
                </c:pt>
                <c:pt idx="6">
                  <c:v>0.07851283277220628</c:v>
                </c:pt>
                <c:pt idx="7">
                  <c:v>0.07851283277220628</c:v>
                </c:pt>
                <c:pt idx="8">
                  <c:v>0.07851283277220628</c:v>
                </c:pt>
                <c:pt idx="9">
                  <c:v>0.07851283277220628</c:v>
                </c:pt>
                <c:pt idx="10">
                  <c:v>0.07851283277220628</c:v>
                </c:pt>
                <c:pt idx="11">
                  <c:v>0.10007130516838074</c:v>
                </c:pt>
                <c:pt idx="12">
                  <c:v>0.10007130516838074</c:v>
                </c:pt>
                <c:pt idx="13">
                  <c:v>0.10007130516838074</c:v>
                </c:pt>
                <c:pt idx="14">
                  <c:v>0.10007130516838074</c:v>
                </c:pt>
                <c:pt idx="15">
                  <c:v>0.10007130516838074</c:v>
                </c:pt>
                <c:pt idx="16">
                  <c:v>0.13156700964408266</c:v>
                </c:pt>
                <c:pt idx="17">
                  <c:v>0.18095263279018625</c:v>
                </c:pt>
                <c:pt idx="18">
                  <c:v>0.23668562024921097</c:v>
                </c:pt>
                <c:pt idx="19">
                  <c:v>0.29904223427364657</c:v>
                </c:pt>
                <c:pt idx="20">
                  <c:v>0.3953229110039903</c:v>
                </c:pt>
                <c:pt idx="21">
                  <c:v>0.4949430945766059</c:v>
                </c:pt>
                <c:pt idx="22">
                  <c:v>0.6631660568503839</c:v>
                </c:pt>
                <c:pt idx="23">
                  <c:v>0.8272770982298613</c:v>
                </c:pt>
                <c:pt idx="24">
                  <c:v>1.2916601608682536</c:v>
                </c:pt>
                <c:pt idx="25">
                  <c:v>2.2894349175248956</c:v>
                </c:pt>
              </c:numCache>
            </c:numRef>
          </c:yVal>
          <c:smooth val="0"/>
        </c:ser>
        <c:axId val="52961020"/>
        <c:axId val="6887133"/>
      </c:scatterChart>
      <c:valAx>
        <c:axId val="52961020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87133"/>
        <c:crossesAt val="0"/>
        <c:crossBetween val="midCat"/>
        <c:dispUnits/>
      </c:valAx>
      <c:valAx>
        <c:axId val="68871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Transport Stage
(Normalized Shields Stress)</a:t>
                </a:r>
              </a:p>
            </c:rich>
          </c:tx>
          <c:layout>
            <c:manualLayout>
              <c:xMode val="factor"/>
              <c:yMode val="factor"/>
              <c:x val="0.018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6102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-0.00125"/>
          <c:w val="0.96875"/>
          <c:h val="0.954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Output!$H$7:$H$32</c:f>
              <c:numCache>
                <c:ptCount val="26"/>
                <c:pt idx="0">
                  <c:v>0.339804</c:v>
                </c:pt>
                <c:pt idx="1">
                  <c:v>0.8755366353492736</c:v>
                </c:pt>
                <c:pt idx="2">
                  <c:v>0.934461</c:v>
                </c:pt>
                <c:pt idx="3">
                  <c:v>0.934461</c:v>
                </c:pt>
                <c:pt idx="4">
                  <c:v>0.934461</c:v>
                </c:pt>
                <c:pt idx="5">
                  <c:v>0.934461</c:v>
                </c:pt>
                <c:pt idx="6">
                  <c:v>0.934461</c:v>
                </c:pt>
                <c:pt idx="7">
                  <c:v>0.934461</c:v>
                </c:pt>
                <c:pt idx="8">
                  <c:v>0.934461</c:v>
                </c:pt>
                <c:pt idx="9">
                  <c:v>0.934461</c:v>
                </c:pt>
                <c:pt idx="10">
                  <c:v>0.934461</c:v>
                </c:pt>
                <c:pt idx="11">
                  <c:v>1.5008009999999998</c:v>
                </c:pt>
                <c:pt idx="12">
                  <c:v>1.5008009999999998</c:v>
                </c:pt>
                <c:pt idx="13">
                  <c:v>1.5008009999999998</c:v>
                </c:pt>
                <c:pt idx="14">
                  <c:v>1.5008009999999998</c:v>
                </c:pt>
                <c:pt idx="15">
                  <c:v>1.5008009999999998</c:v>
                </c:pt>
                <c:pt idx="16">
                  <c:v>2.636595455200195</c:v>
                </c:pt>
                <c:pt idx="17">
                  <c:v>4.690810878486328</c:v>
                </c:pt>
                <c:pt idx="18">
                  <c:v>7.650508143017578</c:v>
                </c:pt>
                <c:pt idx="19">
                  <c:v>12.176309999999999</c:v>
                </c:pt>
                <c:pt idx="20">
                  <c:v>19.50666556029785</c:v>
                </c:pt>
                <c:pt idx="21">
                  <c:v>28.783397443725583</c:v>
                </c:pt>
                <c:pt idx="22">
                  <c:v>49.385683130273435</c:v>
                </c:pt>
                <c:pt idx="23">
                  <c:v>75.65068121701171</c:v>
                </c:pt>
                <c:pt idx="24">
                  <c:v>186.71813927246612</c:v>
                </c:pt>
                <c:pt idx="25">
                  <c:v>571</c:v>
                </c:pt>
              </c:numCache>
            </c:numRef>
          </c:xVal>
          <c:yVal>
            <c:numRef>
              <c:f>Output!$K$7:$K$32</c:f>
              <c:numCache>
                <c:ptCount val="26"/>
                <c:pt idx="0">
                  <c:v>0.31233522780968587</c:v>
                </c:pt>
                <c:pt idx="1">
                  <c:v>0.4302276558094025</c:v>
                </c:pt>
                <c:pt idx="2">
                  <c:v>0.4408977195810171</c:v>
                </c:pt>
                <c:pt idx="3">
                  <c:v>0.4408977195810171</c:v>
                </c:pt>
                <c:pt idx="4">
                  <c:v>0.4408977195810171</c:v>
                </c:pt>
                <c:pt idx="5">
                  <c:v>0.4408977195810171</c:v>
                </c:pt>
                <c:pt idx="6">
                  <c:v>0.4408977195810171</c:v>
                </c:pt>
                <c:pt idx="7">
                  <c:v>0.4408977195810171</c:v>
                </c:pt>
                <c:pt idx="8">
                  <c:v>0.4408977195810171</c:v>
                </c:pt>
                <c:pt idx="9">
                  <c:v>0.4408977195810171</c:v>
                </c:pt>
                <c:pt idx="10">
                  <c:v>0.4408977195810171</c:v>
                </c:pt>
                <c:pt idx="11">
                  <c:v>0.5280635482265768</c:v>
                </c:pt>
                <c:pt idx="12">
                  <c:v>0.5280635482265768</c:v>
                </c:pt>
                <c:pt idx="13">
                  <c:v>0.5280635482265768</c:v>
                </c:pt>
                <c:pt idx="14">
                  <c:v>0.5280635482265768</c:v>
                </c:pt>
                <c:pt idx="15">
                  <c:v>0.5280635482265768</c:v>
                </c:pt>
                <c:pt idx="16">
                  <c:v>0.6683599521551866</c:v>
                </c:pt>
                <c:pt idx="17">
                  <c:v>0.847470703245603</c:v>
                </c:pt>
                <c:pt idx="18">
                  <c:v>1.0568955410508378</c:v>
                </c:pt>
                <c:pt idx="19">
                  <c:v>1.3177614286880495</c:v>
                </c:pt>
                <c:pt idx="20">
                  <c:v>1.6280814631734994</c:v>
                </c:pt>
                <c:pt idx="21">
                  <c:v>1.9491649853456938</c:v>
                </c:pt>
                <c:pt idx="22">
                  <c:v>2.491360545522837</c:v>
                </c:pt>
                <c:pt idx="23">
                  <c:v>3.020303068049505</c:v>
                </c:pt>
                <c:pt idx="24">
                  <c:v>4.517759476254977</c:v>
                </c:pt>
                <c:pt idx="25">
                  <c:v>7.736405463613656</c:v>
                </c:pt>
              </c:numCache>
            </c:numRef>
          </c:yVal>
          <c:smooth val="0"/>
        </c:ser>
        <c:axId val="61984198"/>
        <c:axId val="20986871"/>
      </c:scatterChart>
      <c:valAx>
        <c:axId val="6198419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Discharge (cms)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6871"/>
        <c:crossesAt val="0"/>
        <c:crossBetween val="midCat"/>
        <c:dispUnits/>
      </c:valAx>
      <c:valAx>
        <c:axId val="20986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Max Water Depth (m)</a:t>
                </a:r>
              </a:p>
            </c:rich>
          </c:tx>
          <c:layout>
            <c:manualLayout>
              <c:xMode val="factor"/>
              <c:yMode val="factor"/>
              <c:x val="0.009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-0.007"/>
          <c:w val="0.93025"/>
          <c:h val="0.92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output'!$D$3:$D$28</c:f>
              <c:numCache/>
            </c:numRef>
          </c:xVal>
          <c:yVal>
            <c:numRef>
              <c:f>'conv output'!$F$3:$F$28</c:f>
              <c:numCache/>
            </c:numRef>
          </c:yVal>
          <c:smooth val="0"/>
        </c:ser>
        <c:axId val="54664112"/>
        <c:axId val="22214961"/>
      </c:scatterChart>
      <c:valAx>
        <c:axId val="54664112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4961"/>
        <c:crossesAt val="1E-19"/>
        <c:crossBetween val="midCat"/>
        <c:dispUnits/>
      </c:valAx>
      <c:valAx>
        <c:axId val="2221496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Bedload Transport (tons/day)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64112"/>
        <c:crossesAt val="0.00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-0.008"/>
          <c:w val="0.9285"/>
          <c:h val="0.914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'conv output'!$L$3:$L$28</c:f>
              <c:numCache/>
            </c:numRef>
          </c:xVal>
          <c:yVal>
            <c:numRef>
              <c:f>'conv output'!$D$3:$D$28</c:f>
              <c:numCache/>
            </c:numRef>
          </c:yVal>
          <c:smooth val="0"/>
        </c:ser>
        <c:axId val="65716922"/>
        <c:axId val="54581387"/>
      </c:scatterChart>
      <c:valAx>
        <c:axId val="65716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Hydraulic Radius (ft)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81387"/>
        <c:crosses val="autoZero"/>
        <c:crossBetween val="midCat"/>
        <c:dispUnits/>
      </c:valAx>
      <c:valAx>
        <c:axId val="5458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169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76200</xdr:colOff>
      <xdr:row>3</xdr:row>
      <xdr:rowOff>57150</xdr:rowOff>
    </xdr:from>
    <xdr:to>
      <xdr:col>23</xdr:col>
      <xdr:colOff>381000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12144375" y="571500"/>
        <a:ext cx="53625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21</xdr:row>
      <xdr:rowOff>104775</xdr:rowOff>
    </xdr:from>
    <xdr:to>
      <xdr:col>23</xdr:col>
      <xdr:colOff>323850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2087225" y="4048125"/>
        <a:ext cx="536257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8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1" customWidth="1"/>
  </cols>
  <sheetData>
    <row r="2" ht="15">
      <c r="B2" s="1" t="s">
        <v>0</v>
      </c>
    </row>
    <row r="4" ht="15">
      <c r="B4" s="1" t="s">
        <v>1</v>
      </c>
    </row>
    <row r="6" ht="15">
      <c r="B6" s="1" t="s">
        <v>2</v>
      </c>
    </row>
    <row r="8" ht="15">
      <c r="B8" s="1" t="s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8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2" customWidth="1"/>
    <col min="2" max="2" width="24.7109375" style="2" customWidth="1"/>
    <col min="3" max="3" width="12.7109375" style="2" customWidth="1"/>
    <col min="4" max="4" width="2.7109375" style="2" customWidth="1"/>
    <col min="5" max="6" width="15.7109375" style="2" customWidth="1"/>
    <col min="7" max="7" width="2.7109375" style="2" customWidth="1"/>
    <col min="8" max="9" width="12.7109375" style="2" customWidth="1"/>
    <col min="10" max="16384" width="9.140625" style="2" customWidth="1"/>
  </cols>
  <sheetData>
    <row r="2" spans="2:8" ht="15">
      <c r="B2" s="2" t="s">
        <v>4</v>
      </c>
      <c r="C2" s="2">
        <v>0.025</v>
      </c>
      <c r="E2" s="3" t="s">
        <v>16</v>
      </c>
      <c r="H2" s="3" t="s">
        <v>20</v>
      </c>
    </row>
    <row r="3" spans="6:9" ht="15">
      <c r="F3" s="2" t="s">
        <v>18</v>
      </c>
      <c r="H3" s="2" t="s">
        <v>21</v>
      </c>
      <c r="I3" s="2" t="s">
        <v>22</v>
      </c>
    </row>
    <row r="4" spans="2:9" ht="15">
      <c r="B4" s="2" t="s">
        <v>5</v>
      </c>
      <c r="C4" s="2" t="s">
        <v>6</v>
      </c>
      <c r="E4" s="2" t="s">
        <v>17</v>
      </c>
      <c r="F4" s="2" t="s">
        <v>19</v>
      </c>
      <c r="H4" s="2">
        <v>0.05</v>
      </c>
      <c r="I4" s="2">
        <v>0</v>
      </c>
    </row>
    <row r="5" spans="5:9" ht="15">
      <c r="E5" s="5">
        <v>0.339804</v>
      </c>
      <c r="F5" s="5">
        <v>100</v>
      </c>
      <c r="H5" s="2">
        <v>1</v>
      </c>
      <c r="I5" s="2">
        <v>0</v>
      </c>
    </row>
    <row r="6" spans="2:9" ht="15">
      <c r="B6" s="2" t="s">
        <v>14</v>
      </c>
      <c r="E6" s="5">
        <v>0.8755366353492736</v>
      </c>
      <c r="F6" s="5">
        <v>90</v>
      </c>
      <c r="H6" s="2">
        <v>2</v>
      </c>
      <c r="I6" s="2">
        <v>2</v>
      </c>
    </row>
    <row r="7" spans="2:9" ht="15">
      <c r="B7" s="2" t="s">
        <v>15</v>
      </c>
      <c r="E7" s="5">
        <v>0.934461</v>
      </c>
      <c r="F7" s="5">
        <v>80</v>
      </c>
      <c r="H7" s="2">
        <v>4</v>
      </c>
      <c r="I7" s="2">
        <v>4</v>
      </c>
    </row>
    <row r="8" spans="5:9" ht="15">
      <c r="E8" s="5">
        <v>0.934461</v>
      </c>
      <c r="F8" s="5">
        <v>70</v>
      </c>
      <c r="H8" s="2">
        <v>8</v>
      </c>
      <c r="I8" s="2">
        <v>10</v>
      </c>
    </row>
    <row r="9" spans="2:9" ht="15">
      <c r="B9" s="2" t="s">
        <v>7</v>
      </c>
      <c r="C9" s="4">
        <v>10.8</v>
      </c>
      <c r="E9" s="5">
        <v>0.934461</v>
      </c>
      <c r="F9" s="5">
        <v>60</v>
      </c>
      <c r="H9" s="2">
        <v>16</v>
      </c>
      <c r="I9" s="2">
        <v>25</v>
      </c>
    </row>
    <row r="10" spans="2:9" ht="15">
      <c r="B10" s="2" t="s">
        <v>8</v>
      </c>
      <c r="C10" s="2">
        <v>0.17</v>
      </c>
      <c r="E10" s="5">
        <v>0.934461</v>
      </c>
      <c r="F10" s="5">
        <v>50</v>
      </c>
      <c r="H10" s="2">
        <v>32</v>
      </c>
      <c r="I10" s="2">
        <v>35</v>
      </c>
    </row>
    <row r="11" spans="2:9" ht="15">
      <c r="B11" s="2" t="s">
        <v>9</v>
      </c>
      <c r="C11" s="4">
        <v>32.8</v>
      </c>
      <c r="E11" s="5">
        <v>0.934461</v>
      </c>
      <c r="F11" s="5">
        <v>45</v>
      </c>
      <c r="H11" s="2">
        <v>64</v>
      </c>
      <c r="I11" s="2">
        <v>48</v>
      </c>
    </row>
    <row r="12" spans="2:9" ht="15">
      <c r="B12" s="2" t="s">
        <v>10</v>
      </c>
      <c r="C12" s="2">
        <v>0.17</v>
      </c>
      <c r="E12" s="5">
        <v>0.934461</v>
      </c>
      <c r="F12" s="5">
        <v>40</v>
      </c>
      <c r="H12" s="2">
        <v>128</v>
      </c>
      <c r="I12" s="2">
        <v>61</v>
      </c>
    </row>
    <row r="13" spans="5:9" ht="15">
      <c r="E13" s="5">
        <v>0.934461</v>
      </c>
      <c r="F13" s="5">
        <v>35</v>
      </c>
      <c r="H13" s="2">
        <v>256</v>
      </c>
      <c r="I13" s="2">
        <v>75</v>
      </c>
    </row>
    <row r="14" spans="2:9" ht="15">
      <c r="B14" s="2" t="s">
        <v>11</v>
      </c>
      <c r="E14" s="5">
        <v>0.934461</v>
      </c>
      <c r="F14" s="5">
        <v>30</v>
      </c>
      <c r="H14" s="2">
        <v>512</v>
      </c>
      <c r="I14" s="2">
        <v>83</v>
      </c>
    </row>
    <row r="15" spans="2:9" ht="15">
      <c r="B15" s="2" t="s">
        <v>12</v>
      </c>
      <c r="C15" s="2" t="s">
        <v>13</v>
      </c>
      <c r="E15" s="5">
        <v>0.934461</v>
      </c>
      <c r="F15" s="5">
        <v>25</v>
      </c>
      <c r="H15" s="2">
        <v>1064</v>
      </c>
      <c r="I15" s="2">
        <v>100</v>
      </c>
    </row>
    <row r="16" spans="2:6" ht="15">
      <c r="B16" s="2">
        <v>0</v>
      </c>
      <c r="C16" s="2">
        <v>30.796992000000003</v>
      </c>
      <c r="E16" s="5">
        <v>1.5008009999999998</v>
      </c>
      <c r="F16" s="5">
        <v>20</v>
      </c>
    </row>
    <row r="17" spans="2:6" ht="15">
      <c r="B17" s="2">
        <v>0.45720000000000005</v>
      </c>
      <c r="C17" s="2">
        <v>30.760416000000003</v>
      </c>
      <c r="E17" s="5">
        <v>1.5008009999999998</v>
      </c>
      <c r="F17" s="5">
        <v>15</v>
      </c>
    </row>
    <row r="18" spans="2:8" ht="15">
      <c r="B18" s="2">
        <v>0.9144000000000001</v>
      </c>
      <c r="C18" s="2">
        <v>30.309312000000006</v>
      </c>
      <c r="E18" s="5">
        <v>1.5008009999999998</v>
      </c>
      <c r="F18" s="5">
        <v>10</v>
      </c>
      <c r="H18" s="3" t="s">
        <v>23</v>
      </c>
    </row>
    <row r="19" spans="2:10" ht="15">
      <c r="B19" s="2">
        <v>1.524</v>
      </c>
      <c r="C19" s="2">
        <v>30.153864000000002</v>
      </c>
      <c r="E19" s="5">
        <v>1.5008009999999998</v>
      </c>
      <c r="F19" s="5">
        <v>9</v>
      </c>
      <c r="H19" s="3" t="s">
        <v>24</v>
      </c>
      <c r="J19" s="2">
        <v>67.40104279028661</v>
      </c>
    </row>
    <row r="20" spans="2:10" ht="15">
      <c r="B20" s="2">
        <v>2.1336</v>
      </c>
      <c r="C20" s="2">
        <v>30.220920000000003</v>
      </c>
      <c r="E20" s="5">
        <v>1.5008009999999998</v>
      </c>
      <c r="F20" s="5">
        <v>8</v>
      </c>
      <c r="H20" s="3" t="s">
        <v>25</v>
      </c>
      <c r="J20" s="2">
        <v>5.383204199979419</v>
      </c>
    </row>
    <row r="21" spans="2:10" ht="15">
      <c r="B21" s="2">
        <v>2.4384</v>
      </c>
      <c r="C21" s="2">
        <v>29.913072000000003</v>
      </c>
      <c r="E21" s="5">
        <v>2.636595455200195</v>
      </c>
      <c r="F21" s="5">
        <v>7</v>
      </c>
      <c r="H21" s="3" t="s">
        <v>26</v>
      </c>
      <c r="J21" s="2">
        <v>7.999999999999998</v>
      </c>
    </row>
    <row r="22" spans="2:10" ht="15">
      <c r="B22" s="2">
        <v>3.048</v>
      </c>
      <c r="C22" s="2">
        <v>29.77896</v>
      </c>
      <c r="E22" s="5">
        <v>4.690810878486328</v>
      </c>
      <c r="F22" s="5">
        <v>6</v>
      </c>
      <c r="H22" s="3" t="s">
        <v>27</v>
      </c>
      <c r="J22" s="2">
        <v>10.556063286183152</v>
      </c>
    </row>
    <row r="23" spans="2:10" ht="15">
      <c r="B23" s="2">
        <v>3.6576000000000004</v>
      </c>
      <c r="C23" s="2">
        <v>29.580840000000006</v>
      </c>
      <c r="E23" s="5">
        <v>7.650508143017578</v>
      </c>
      <c r="F23" s="5">
        <v>5</v>
      </c>
      <c r="H23" s="3" t="s">
        <v>28</v>
      </c>
      <c r="J23" s="2">
        <v>15.999999999999998</v>
      </c>
    </row>
    <row r="24" spans="2:10" ht="15">
      <c r="B24" s="2">
        <v>4.2672</v>
      </c>
      <c r="C24" s="2">
        <v>29.498544000000003</v>
      </c>
      <c r="E24" s="5">
        <v>12.176309999999999</v>
      </c>
      <c r="F24" s="5">
        <v>4</v>
      </c>
      <c r="H24" s="3" t="s">
        <v>29</v>
      </c>
      <c r="J24" s="2">
        <v>71.20201447017517</v>
      </c>
    </row>
    <row r="25" spans="2:10" ht="15">
      <c r="B25" s="2">
        <v>4.7244</v>
      </c>
      <c r="C25" s="2">
        <v>29.419296000000006</v>
      </c>
      <c r="E25" s="5">
        <v>19.50666556029785</v>
      </c>
      <c r="F25" s="5">
        <v>3</v>
      </c>
      <c r="H25" s="3" t="s">
        <v>30</v>
      </c>
      <c r="J25" s="2">
        <v>156.0337477381728</v>
      </c>
    </row>
    <row r="26" spans="2:10" ht="15">
      <c r="B26" s="2">
        <v>5.1816</v>
      </c>
      <c r="C26" s="2">
        <v>29.903928</v>
      </c>
      <c r="E26" s="5">
        <v>28.783397443725583</v>
      </c>
      <c r="F26" s="5">
        <v>2</v>
      </c>
      <c r="H26" s="3" t="s">
        <v>31</v>
      </c>
      <c r="J26" s="2">
        <v>255.99999999999994</v>
      </c>
    </row>
    <row r="27" spans="2:10" ht="15">
      <c r="B27" s="2">
        <v>5.273040000000001</v>
      </c>
      <c r="C27" s="2">
        <v>29.422344000000002</v>
      </c>
      <c r="E27" s="5">
        <v>49.385683130273435</v>
      </c>
      <c r="F27" s="5">
        <v>1</v>
      </c>
      <c r="H27" s="3" t="s">
        <v>32</v>
      </c>
      <c r="J27" s="2">
        <v>534.5108552590023</v>
      </c>
    </row>
    <row r="28" spans="2:10" ht="15">
      <c r="B28" s="2">
        <v>5.3340000000000005</v>
      </c>
      <c r="C28" s="2">
        <v>29.108400000000003</v>
      </c>
      <c r="E28" s="5">
        <v>75.65068121701171</v>
      </c>
      <c r="F28" s="5">
        <v>0.5</v>
      </c>
      <c r="H28" s="3" t="s">
        <v>33</v>
      </c>
      <c r="J28" s="2">
        <v>691.9519562790532</v>
      </c>
    </row>
    <row r="29" spans="2:8" ht="15">
      <c r="B29" s="2">
        <v>6.096</v>
      </c>
      <c r="C29" s="2">
        <v>29.053536000000005</v>
      </c>
      <c r="E29" s="5">
        <v>186.71813927246612</v>
      </c>
      <c r="F29" s="5">
        <v>0.0999999999999943</v>
      </c>
      <c r="H29" s="3"/>
    </row>
    <row r="30" spans="2:10" ht="15">
      <c r="B30" s="2">
        <v>6.8580000000000005</v>
      </c>
      <c r="C30" s="2">
        <v>28.888944000000002</v>
      </c>
      <c r="E30" s="5">
        <v>571</v>
      </c>
      <c r="F30" s="5">
        <v>0</v>
      </c>
      <c r="H30" s="3" t="s">
        <v>34</v>
      </c>
      <c r="J30" s="2">
        <v>0.25</v>
      </c>
    </row>
    <row r="31" spans="2:8" ht="15">
      <c r="B31" s="2">
        <v>7.62</v>
      </c>
      <c r="C31" s="2">
        <v>29.129736000000005</v>
      </c>
      <c r="H31" s="3"/>
    </row>
    <row r="32" spans="2:8" ht="15">
      <c r="B32" s="2">
        <v>8.5344</v>
      </c>
      <c r="C32" s="2">
        <v>29.190696000000006</v>
      </c>
      <c r="H32" s="3"/>
    </row>
    <row r="33" spans="2:3" ht="15">
      <c r="B33" s="2">
        <v>8.8392</v>
      </c>
      <c r="C33" s="2">
        <v>28.760928000000007</v>
      </c>
    </row>
    <row r="34" spans="2:3" ht="15">
      <c r="B34" s="2">
        <v>9.7536</v>
      </c>
      <c r="C34" s="2">
        <v>28.55976</v>
      </c>
    </row>
    <row r="35" spans="2:3" ht="15">
      <c r="B35" s="2">
        <v>10.515600000000001</v>
      </c>
      <c r="C35" s="2">
        <v>28.568904000000003</v>
      </c>
    </row>
    <row r="36" spans="2:3" ht="15">
      <c r="B36" s="2">
        <v>10.820400000000001</v>
      </c>
      <c r="C36" s="2">
        <v>28.270200000000003</v>
      </c>
    </row>
    <row r="37" spans="2:3" ht="15">
      <c r="B37" s="2">
        <v>10.972800000000001</v>
      </c>
      <c r="C37" s="2">
        <v>28.212288</v>
      </c>
    </row>
    <row r="38" spans="2:3" ht="15">
      <c r="B38" s="2">
        <v>11.7348</v>
      </c>
      <c r="C38" s="2">
        <v>28.215336</v>
      </c>
    </row>
    <row r="39" spans="2:3" ht="15">
      <c r="B39" s="2">
        <v>11.97864</v>
      </c>
      <c r="C39" s="2">
        <v>28.184856</v>
      </c>
    </row>
    <row r="40" spans="2:3" ht="15">
      <c r="B40" s="2">
        <v>12.009119999999998</v>
      </c>
      <c r="C40" s="2">
        <v>28.245816</v>
      </c>
    </row>
    <row r="41" spans="2:3" ht="15">
      <c r="B41" s="2">
        <v>12.649199999999999</v>
      </c>
      <c r="C41" s="2">
        <v>28.242768</v>
      </c>
    </row>
    <row r="42" spans="2:3" ht="15">
      <c r="B42" s="2">
        <v>12.89304</v>
      </c>
      <c r="C42" s="2">
        <v>27.566112</v>
      </c>
    </row>
    <row r="43" spans="2:3" ht="15">
      <c r="B43" s="2">
        <v>13.472159999999999</v>
      </c>
      <c r="C43" s="2">
        <v>27.807458181818184</v>
      </c>
    </row>
    <row r="44" spans="2:3" ht="15">
      <c r="B44" s="2">
        <v>14.020800000000001</v>
      </c>
      <c r="C44" s="2">
        <v>27.412326545454547</v>
      </c>
    </row>
    <row r="45" spans="2:3" ht="15">
      <c r="B45" s="2">
        <v>14.44752</v>
      </c>
      <c r="C45" s="2">
        <v>27.321440727272726</v>
      </c>
    </row>
    <row r="46" spans="2:3" ht="15">
      <c r="B46" s="2">
        <v>14.904720000000001</v>
      </c>
      <c r="C46" s="2">
        <v>27.321994909090908</v>
      </c>
    </row>
    <row r="47" spans="2:3" ht="15">
      <c r="B47" s="2">
        <v>15.17904</v>
      </c>
      <c r="C47" s="2">
        <v>27.474949090909092</v>
      </c>
    </row>
    <row r="48" spans="2:3" ht="15">
      <c r="B48" s="2">
        <v>15.78864</v>
      </c>
      <c r="C48" s="2">
        <v>27.232217454545456</v>
      </c>
    </row>
    <row r="49" spans="2:3" ht="15">
      <c r="B49" s="2">
        <v>16.3068</v>
      </c>
      <c r="C49" s="2">
        <v>27.69052581818182</v>
      </c>
    </row>
    <row r="50" spans="2:3" ht="15">
      <c r="B50" s="2">
        <v>16.764</v>
      </c>
      <c r="C50" s="2">
        <v>27.26414228571429</v>
      </c>
    </row>
    <row r="51" spans="2:3" ht="15">
      <c r="B51" s="2">
        <v>17.46504</v>
      </c>
      <c r="C51" s="2">
        <v>27.538026857142857</v>
      </c>
    </row>
    <row r="52" spans="2:3" ht="15">
      <c r="B52" s="2">
        <v>17.73936</v>
      </c>
      <c r="C52" s="2">
        <v>27.354929142857145</v>
      </c>
    </row>
    <row r="53" spans="2:3" ht="15">
      <c r="B53" s="2">
        <v>18.34896</v>
      </c>
      <c r="C53" s="2">
        <v>27.415453714285718</v>
      </c>
    </row>
    <row r="54" spans="2:3" ht="15">
      <c r="B54" s="2">
        <v>19.3548</v>
      </c>
      <c r="C54" s="2">
        <v>27.32336057142857</v>
      </c>
    </row>
    <row r="55" spans="2:3" ht="15">
      <c r="B55" s="2">
        <v>19.5072</v>
      </c>
      <c r="C55" s="2">
        <v>27.536502857142853</v>
      </c>
    </row>
    <row r="56" spans="2:3" ht="15">
      <c r="B56" s="2">
        <v>20.05584</v>
      </c>
      <c r="C56" s="2">
        <v>27.29244514285714</v>
      </c>
    </row>
    <row r="57" spans="2:3" ht="15">
      <c r="B57" s="2">
        <v>20.7264</v>
      </c>
      <c r="C57" s="2">
        <v>27.200352</v>
      </c>
    </row>
    <row r="58" spans="2:3" ht="15">
      <c r="B58" s="2">
        <v>21.82368</v>
      </c>
      <c r="C58" s="2">
        <v>27.23270769230769</v>
      </c>
    </row>
    <row r="59" spans="2:3" ht="15">
      <c r="B59" s="2">
        <v>22.555200000000003</v>
      </c>
      <c r="C59" s="2">
        <v>27.234583384615384</v>
      </c>
    </row>
    <row r="60" spans="2:3" ht="15">
      <c r="B60" s="2">
        <v>23.4696</v>
      </c>
      <c r="C60" s="2">
        <v>27.205979076923075</v>
      </c>
    </row>
    <row r="61" spans="2:3" ht="15">
      <c r="B61" s="2">
        <v>24.0792</v>
      </c>
      <c r="C61" s="2">
        <v>27.14626953846154</v>
      </c>
    </row>
    <row r="62" spans="2:3" ht="15">
      <c r="B62" s="2">
        <v>24.6888</v>
      </c>
      <c r="C62" s="2">
        <v>27.39136</v>
      </c>
    </row>
    <row r="63" spans="2:3" ht="15">
      <c r="B63" s="2">
        <v>24.9936</v>
      </c>
      <c r="C63" s="2">
        <v>27.117665230769234</v>
      </c>
    </row>
    <row r="64" spans="2:3" ht="15">
      <c r="B64" s="2">
        <v>25.4508</v>
      </c>
      <c r="C64" s="2">
        <v>27.14877046153846</v>
      </c>
    </row>
    <row r="65" spans="2:3" ht="15">
      <c r="B65" s="2">
        <v>25.908</v>
      </c>
      <c r="C65" s="2">
        <v>27.546260923076925</v>
      </c>
    </row>
    <row r="66" spans="2:3" ht="15">
      <c r="B66" s="2">
        <v>26.5176</v>
      </c>
      <c r="C66" s="2">
        <v>27.867551384615386</v>
      </c>
    </row>
    <row r="67" spans="2:3" ht="15">
      <c r="B67" s="2">
        <v>27.127200000000002</v>
      </c>
      <c r="C67" s="2">
        <v>27.19824184615385</v>
      </c>
    </row>
    <row r="68" spans="2:3" ht="15">
      <c r="B68" s="2">
        <v>27.584400000000002</v>
      </c>
      <c r="C68" s="2">
        <v>27.229347076923077</v>
      </c>
    </row>
    <row r="69" spans="2:3" ht="15">
      <c r="B69" s="2">
        <v>28.194000000000003</v>
      </c>
      <c r="C69" s="2">
        <v>27.27631753846154</v>
      </c>
    </row>
    <row r="70" spans="2:3" ht="15">
      <c r="B70" s="2">
        <v>28.803600000000003</v>
      </c>
      <c r="C70" s="2">
        <v>27.323288</v>
      </c>
    </row>
    <row r="71" spans="2:3" ht="15">
      <c r="B71" s="2">
        <v>29.4132</v>
      </c>
      <c r="C71" s="2">
        <v>27.355018461538467</v>
      </c>
    </row>
    <row r="72" spans="2:3" ht="15">
      <c r="B72" s="2">
        <v>29.657040000000002</v>
      </c>
      <c r="C72" s="2">
        <v>27.294683692307697</v>
      </c>
    </row>
    <row r="73" spans="2:3" ht="15">
      <c r="B73" s="2">
        <v>29.93136</v>
      </c>
      <c r="C73" s="2">
        <v>27.554388923076925</v>
      </c>
    </row>
    <row r="74" spans="2:3" ht="15">
      <c r="B74" s="2">
        <v>30.23616</v>
      </c>
      <c r="C74" s="2">
        <v>27.250214153846155</v>
      </c>
    </row>
    <row r="75" spans="2:3" ht="15">
      <c r="B75" s="2">
        <v>30.72384</v>
      </c>
      <c r="C75" s="2">
        <v>27.266079384615388</v>
      </c>
    </row>
    <row r="76" spans="2:3" ht="15">
      <c r="B76" s="2">
        <v>31.02864</v>
      </c>
      <c r="C76" s="2">
        <v>27.525784615384616</v>
      </c>
    </row>
    <row r="77" spans="2:3" ht="15">
      <c r="B77" s="2">
        <v>31.607760000000003</v>
      </c>
      <c r="C77" s="2">
        <v>27.74039507692308</v>
      </c>
    </row>
    <row r="78" spans="2:3" ht="15">
      <c r="B78" s="2">
        <v>32.21736</v>
      </c>
      <c r="C78" s="2">
        <v>27.80260553846154</v>
      </c>
    </row>
    <row r="79" spans="2:3" ht="15">
      <c r="B79" s="2">
        <v>32.73552</v>
      </c>
      <c r="C79" s="2">
        <v>28.230576000000003</v>
      </c>
    </row>
    <row r="80" spans="2:3" ht="15">
      <c r="B80" s="2">
        <v>32.766</v>
      </c>
      <c r="C80" s="2">
        <v>28.270200000000003</v>
      </c>
    </row>
    <row r="81" spans="2:3" ht="15">
      <c r="B81" s="2">
        <v>32.9184</v>
      </c>
      <c r="C81" s="2">
        <v>28.346400000000003</v>
      </c>
    </row>
    <row r="82" spans="2:3" ht="15">
      <c r="B82" s="2">
        <v>33.528</v>
      </c>
      <c r="C82" s="2">
        <v>28.870656</v>
      </c>
    </row>
    <row r="83" spans="2:3" ht="15">
      <c r="B83" s="2">
        <v>34.1376</v>
      </c>
      <c r="C83" s="2">
        <v>29.013912000000005</v>
      </c>
    </row>
    <row r="84" spans="2:3" ht="15">
      <c r="B84" s="2">
        <v>34.7472</v>
      </c>
      <c r="C84" s="2">
        <v>29.288232000000004</v>
      </c>
    </row>
    <row r="85" spans="2:3" ht="15">
      <c r="B85" s="2">
        <v>35.052</v>
      </c>
      <c r="C85" s="2">
        <v>29.422344000000002</v>
      </c>
    </row>
    <row r="86" spans="2:3" ht="15">
      <c r="B86" s="2">
        <v>35.3568</v>
      </c>
      <c r="C86" s="2">
        <v>29.647896000000003</v>
      </c>
    </row>
    <row r="87" spans="2:3" ht="15">
      <c r="B87" s="2">
        <v>35.9664</v>
      </c>
      <c r="C87" s="2">
        <v>30.0228</v>
      </c>
    </row>
    <row r="88" spans="2:3" ht="15">
      <c r="B88" s="2">
        <v>36.576</v>
      </c>
      <c r="C88" s="2">
        <v>30.345888000000002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32"/>
  <sheetViews>
    <sheetView zoomScalePageLayoutView="0" workbookViewId="0" topLeftCell="A1">
      <selection activeCell="L7" sqref="L7:L32"/>
    </sheetView>
  </sheetViews>
  <sheetFormatPr defaultColWidth="9.140625" defaultRowHeight="15"/>
  <cols>
    <col min="1" max="1" width="2.7109375" style="2" customWidth="1"/>
    <col min="2" max="4" width="10.7109375" style="2" customWidth="1"/>
    <col min="5" max="6" width="9.140625" style="2" customWidth="1"/>
    <col min="7" max="7" width="2.7109375" style="2" customWidth="1"/>
    <col min="8" max="8" width="10.7109375" style="2" customWidth="1"/>
    <col min="9" max="10" width="15.7109375" style="2" customWidth="1"/>
    <col min="11" max="11" width="10.7109375" style="2" customWidth="1"/>
    <col min="12" max="16384" width="9.140625" style="2" customWidth="1"/>
  </cols>
  <sheetData>
    <row r="2" spans="2:6" ht="15">
      <c r="B2" s="3" t="s">
        <v>35</v>
      </c>
      <c r="F2" s="2">
        <v>17.662401991597346</v>
      </c>
    </row>
    <row r="4" ht="15">
      <c r="H4" s="3" t="s">
        <v>36</v>
      </c>
    </row>
    <row r="5" spans="2:13" ht="15">
      <c r="B5" s="3" t="s">
        <v>59</v>
      </c>
      <c r="H5" s="2" t="s">
        <v>37</v>
      </c>
      <c r="I5" s="2" t="s">
        <v>39</v>
      </c>
      <c r="J5" s="2" t="s">
        <v>41</v>
      </c>
      <c r="K5" s="2" t="s">
        <v>43</v>
      </c>
      <c r="L5" s="2" t="s">
        <v>44</v>
      </c>
      <c r="M5" s="3" t="s">
        <v>47</v>
      </c>
    </row>
    <row r="6" spans="2:23" ht="15">
      <c r="B6" s="2" t="s">
        <v>21</v>
      </c>
      <c r="C6" s="2" t="s">
        <v>22</v>
      </c>
      <c r="H6" s="2" t="s">
        <v>38</v>
      </c>
      <c r="I6" s="2" t="s">
        <v>40</v>
      </c>
      <c r="J6" s="2" t="s">
        <v>42</v>
      </c>
      <c r="K6" s="2" t="s">
        <v>46</v>
      </c>
      <c r="L6" s="2" t="s">
        <v>45</v>
      </c>
      <c r="M6" s="2" t="s">
        <v>48</v>
      </c>
      <c r="N6" s="2" t="s">
        <v>49</v>
      </c>
      <c r="O6" s="2" t="s">
        <v>50</v>
      </c>
      <c r="P6" s="2" t="s">
        <v>51</v>
      </c>
      <c r="Q6" s="2" t="s">
        <v>52</v>
      </c>
      <c r="R6" s="2" t="s">
        <v>53</v>
      </c>
      <c r="S6" s="2" t="s">
        <v>54</v>
      </c>
      <c r="T6" s="2" t="s">
        <v>55</v>
      </c>
      <c r="U6" s="2" t="s">
        <v>56</v>
      </c>
      <c r="V6" s="2" t="s">
        <v>57</v>
      </c>
      <c r="W6" s="2" t="s">
        <v>58</v>
      </c>
    </row>
    <row r="7" spans="2:23" ht="15">
      <c r="B7" s="2">
        <v>0.05</v>
      </c>
      <c r="C7" s="2">
        <v>0</v>
      </c>
      <c r="H7" s="2">
        <v>0.339804</v>
      </c>
      <c r="I7" s="2">
        <v>1.5111408211884479E-10</v>
      </c>
      <c r="J7" s="2">
        <v>0.04708047996972295</v>
      </c>
      <c r="K7" s="2">
        <v>0.31233522780968587</v>
      </c>
      <c r="L7" s="2">
        <v>0.13596842640911264</v>
      </c>
      <c r="M7" s="2">
        <v>0</v>
      </c>
      <c r="N7" s="2">
        <v>3.1946980400300007E-11</v>
      </c>
      <c r="O7" s="2">
        <v>1.7611785218603054E-11</v>
      </c>
      <c r="P7" s="2">
        <v>2.96881522230615E-11</v>
      </c>
      <c r="Q7" s="2">
        <v>4.244373604477854E-11</v>
      </c>
      <c r="R7" s="2">
        <v>1.6037874184741178E-11</v>
      </c>
      <c r="S7" s="2">
        <v>1.0391228930669094E-11</v>
      </c>
      <c r="T7" s="2">
        <v>2.8575094182454997E-12</v>
      </c>
      <c r="U7" s="2">
        <v>1.3588478793444858E-13</v>
      </c>
      <c r="V7" s="2">
        <v>8.86634313449381E-16</v>
      </c>
      <c r="W7" s="2">
        <v>4.4276198024827745E-17</v>
      </c>
    </row>
    <row r="8" spans="2:23" ht="15">
      <c r="B8" s="2">
        <v>1</v>
      </c>
      <c r="C8" s="2">
        <v>0</v>
      </c>
      <c r="H8" s="2">
        <v>0.8755366353492736</v>
      </c>
      <c r="I8" s="2">
        <v>1.2946442354075352E-08</v>
      </c>
      <c r="J8" s="2">
        <v>0.07592049634536563</v>
      </c>
      <c r="K8" s="2">
        <v>0.4302276558094025</v>
      </c>
      <c r="L8" s="2">
        <v>0.21925839385912482</v>
      </c>
      <c r="M8" s="2">
        <v>0</v>
      </c>
      <c r="N8" s="2">
        <v>2.737003291420455E-09</v>
      </c>
      <c r="O8" s="2">
        <v>1.5088597891603554E-09</v>
      </c>
      <c r="P8" s="2">
        <v>2.543482023419897E-09</v>
      </c>
      <c r="Q8" s="2">
        <v>3.6362950050092672E-09</v>
      </c>
      <c r="R8" s="2">
        <v>1.3740176342491358E-09</v>
      </c>
      <c r="S8" s="2">
        <v>8.902508915953033E-10</v>
      </c>
      <c r="T8" s="2">
        <v>2.448122666056241E-10</v>
      </c>
      <c r="U8" s="2">
        <v>1.1641698438174262E-11</v>
      </c>
      <c r="V8" s="2">
        <v>7.596088906651357E-14</v>
      </c>
      <c r="W8" s="2">
        <v>3.793288073147577E-15</v>
      </c>
    </row>
    <row r="9" spans="2:23" ht="15">
      <c r="B9" s="2">
        <v>2</v>
      </c>
      <c r="C9" s="2">
        <v>7</v>
      </c>
      <c r="H9" s="2">
        <v>0.934461</v>
      </c>
      <c r="I9" s="2">
        <v>1.7679655200130525E-08</v>
      </c>
      <c r="J9" s="2">
        <v>0.07851283277220628</v>
      </c>
      <c r="K9" s="2">
        <v>0.4408977195810171</v>
      </c>
      <c r="L9" s="2">
        <v>0.2267450614739669</v>
      </c>
      <c r="M9" s="2">
        <v>0</v>
      </c>
      <c r="N9" s="2">
        <v>3.737650325126099E-09</v>
      </c>
      <c r="O9" s="2">
        <v>2.0604981730212143E-09</v>
      </c>
      <c r="P9" s="2">
        <v>3.473377778385491E-09</v>
      </c>
      <c r="Q9" s="2">
        <v>4.965722639183859E-09</v>
      </c>
      <c r="R9" s="2">
        <v>1.8763577937514975E-09</v>
      </c>
      <c r="S9" s="2">
        <v>1.2157261720675896E-09</v>
      </c>
      <c r="T9" s="2">
        <v>3.3431550876889396E-10</v>
      </c>
      <c r="U9" s="2">
        <v>1.5897897561489504E-11</v>
      </c>
      <c r="V9" s="2">
        <v>1.0373215209725775E-13</v>
      </c>
      <c r="W9" s="2">
        <v>5.18011229447184E-15</v>
      </c>
    </row>
    <row r="10" spans="2:23" ht="15">
      <c r="B10" s="2">
        <v>4</v>
      </c>
      <c r="C10" s="2">
        <v>12</v>
      </c>
      <c r="H10" s="2">
        <v>0.934461</v>
      </c>
      <c r="I10" s="2">
        <v>1.7679655200130525E-08</v>
      </c>
      <c r="J10" s="2">
        <v>0.07851283277220628</v>
      </c>
      <c r="K10" s="2">
        <v>0.4408977195810171</v>
      </c>
      <c r="L10" s="2">
        <v>0.2267450614739669</v>
      </c>
      <c r="M10" s="2">
        <v>0</v>
      </c>
      <c r="N10" s="2">
        <v>3.737650325126099E-09</v>
      </c>
      <c r="O10" s="2">
        <v>2.0604981730212143E-09</v>
      </c>
      <c r="P10" s="2">
        <v>3.473377778385491E-09</v>
      </c>
      <c r="Q10" s="2">
        <v>4.965722639183859E-09</v>
      </c>
      <c r="R10" s="2">
        <v>1.8763577937514975E-09</v>
      </c>
      <c r="S10" s="2">
        <v>1.2157261720675896E-09</v>
      </c>
      <c r="T10" s="2">
        <v>3.3431550876889396E-10</v>
      </c>
      <c r="U10" s="2">
        <v>1.5897897561489504E-11</v>
      </c>
      <c r="V10" s="2">
        <v>1.0373215209725775E-13</v>
      </c>
      <c r="W10" s="2">
        <v>5.18011229447184E-15</v>
      </c>
    </row>
    <row r="11" spans="2:23" ht="15">
      <c r="B11" s="2">
        <v>8</v>
      </c>
      <c r="C11" s="2">
        <v>27</v>
      </c>
      <c r="H11" s="2">
        <v>0.934461</v>
      </c>
      <c r="I11" s="2">
        <v>1.7679655200130525E-08</v>
      </c>
      <c r="J11" s="2">
        <v>0.07851283277220628</v>
      </c>
      <c r="K11" s="2">
        <v>0.4408977195810171</v>
      </c>
      <c r="L11" s="2">
        <v>0.2267450614739669</v>
      </c>
      <c r="M11" s="2">
        <v>0</v>
      </c>
      <c r="N11" s="2">
        <v>3.737650325126099E-09</v>
      </c>
      <c r="O11" s="2">
        <v>2.0604981730212143E-09</v>
      </c>
      <c r="P11" s="2">
        <v>3.473377778385491E-09</v>
      </c>
      <c r="Q11" s="2">
        <v>4.965722639183859E-09</v>
      </c>
      <c r="R11" s="2">
        <v>1.8763577937514975E-09</v>
      </c>
      <c r="S11" s="2">
        <v>1.2157261720675896E-09</v>
      </c>
      <c r="T11" s="2">
        <v>3.3431550876889396E-10</v>
      </c>
      <c r="U11" s="2">
        <v>1.5897897561489504E-11</v>
      </c>
      <c r="V11" s="2">
        <v>1.0373215209725775E-13</v>
      </c>
      <c r="W11" s="2">
        <v>5.18011229447184E-15</v>
      </c>
    </row>
    <row r="12" spans="2:23" ht="15">
      <c r="B12" s="2">
        <v>16</v>
      </c>
      <c r="C12" s="2">
        <v>56</v>
      </c>
      <c r="H12" s="2">
        <v>0.934461</v>
      </c>
      <c r="I12" s="2">
        <v>1.7679655200130525E-08</v>
      </c>
      <c r="J12" s="2">
        <v>0.07851283277220628</v>
      </c>
      <c r="K12" s="2">
        <v>0.4408977195810171</v>
      </c>
      <c r="L12" s="2">
        <v>0.2267450614739669</v>
      </c>
      <c r="M12" s="2">
        <v>0</v>
      </c>
      <c r="N12" s="2">
        <v>3.737650325126099E-09</v>
      </c>
      <c r="O12" s="2">
        <v>2.0604981730212143E-09</v>
      </c>
      <c r="P12" s="2">
        <v>3.473377778385491E-09</v>
      </c>
      <c r="Q12" s="2">
        <v>4.965722639183859E-09</v>
      </c>
      <c r="R12" s="2">
        <v>1.8763577937514975E-09</v>
      </c>
      <c r="S12" s="2">
        <v>1.2157261720675896E-09</v>
      </c>
      <c r="T12" s="2">
        <v>3.3431550876889396E-10</v>
      </c>
      <c r="U12" s="2">
        <v>1.5897897561489504E-11</v>
      </c>
      <c r="V12" s="2">
        <v>1.0373215209725775E-13</v>
      </c>
      <c r="W12" s="2">
        <v>5.18011229447184E-15</v>
      </c>
    </row>
    <row r="13" spans="2:23" ht="15">
      <c r="B13" s="2">
        <v>32</v>
      </c>
      <c r="C13" s="2">
        <v>73</v>
      </c>
      <c r="H13" s="2">
        <v>0.934461</v>
      </c>
      <c r="I13" s="2">
        <v>1.7679655200130525E-08</v>
      </c>
      <c r="J13" s="2">
        <v>0.07851283277220628</v>
      </c>
      <c r="K13" s="2">
        <v>0.4408977195810171</v>
      </c>
      <c r="L13" s="2">
        <v>0.2267450614739669</v>
      </c>
      <c r="M13" s="2">
        <v>0</v>
      </c>
      <c r="N13" s="2">
        <v>3.737650325126099E-09</v>
      </c>
      <c r="O13" s="2">
        <v>2.0604981730212143E-09</v>
      </c>
      <c r="P13" s="2">
        <v>3.473377778385491E-09</v>
      </c>
      <c r="Q13" s="2">
        <v>4.965722639183859E-09</v>
      </c>
      <c r="R13" s="2">
        <v>1.8763577937514975E-09</v>
      </c>
      <c r="S13" s="2">
        <v>1.2157261720675896E-09</v>
      </c>
      <c r="T13" s="2">
        <v>3.3431550876889396E-10</v>
      </c>
      <c r="U13" s="2">
        <v>1.5897897561489504E-11</v>
      </c>
      <c r="V13" s="2">
        <v>1.0373215209725775E-13</v>
      </c>
      <c r="W13" s="2">
        <v>5.18011229447184E-15</v>
      </c>
    </row>
    <row r="14" spans="2:23" ht="15">
      <c r="B14" s="2">
        <v>64</v>
      </c>
      <c r="C14" s="2">
        <v>89</v>
      </c>
      <c r="H14" s="2">
        <v>0.934461</v>
      </c>
      <c r="I14" s="2">
        <v>1.7679655200130525E-08</v>
      </c>
      <c r="J14" s="2">
        <v>0.07851283277220628</v>
      </c>
      <c r="K14" s="2">
        <v>0.4408977195810171</v>
      </c>
      <c r="L14" s="2">
        <v>0.2267450614739669</v>
      </c>
      <c r="M14" s="2">
        <v>0</v>
      </c>
      <c r="N14" s="2">
        <v>3.737650325126099E-09</v>
      </c>
      <c r="O14" s="2">
        <v>2.0604981730212143E-09</v>
      </c>
      <c r="P14" s="2">
        <v>3.473377778385491E-09</v>
      </c>
      <c r="Q14" s="2">
        <v>4.965722639183859E-09</v>
      </c>
      <c r="R14" s="2">
        <v>1.8763577937514975E-09</v>
      </c>
      <c r="S14" s="2">
        <v>1.2157261720675896E-09</v>
      </c>
      <c r="T14" s="2">
        <v>3.3431550876889396E-10</v>
      </c>
      <c r="U14" s="2">
        <v>1.5897897561489504E-11</v>
      </c>
      <c r="V14" s="2">
        <v>1.0373215209725775E-13</v>
      </c>
      <c r="W14" s="2">
        <v>5.18011229447184E-15</v>
      </c>
    </row>
    <row r="15" spans="2:23" ht="15">
      <c r="B15" s="2">
        <v>128</v>
      </c>
      <c r="C15" s="2">
        <v>99</v>
      </c>
      <c r="H15" s="2">
        <v>0.934461</v>
      </c>
      <c r="I15" s="2">
        <v>1.7679655200130525E-08</v>
      </c>
      <c r="J15" s="2">
        <v>0.07851283277220628</v>
      </c>
      <c r="K15" s="2">
        <v>0.4408977195810171</v>
      </c>
      <c r="L15" s="2">
        <v>0.2267450614739669</v>
      </c>
      <c r="M15" s="2">
        <v>0</v>
      </c>
      <c r="N15" s="2">
        <v>3.737650325126099E-09</v>
      </c>
      <c r="O15" s="2">
        <v>2.0604981730212143E-09</v>
      </c>
      <c r="P15" s="2">
        <v>3.473377778385491E-09</v>
      </c>
      <c r="Q15" s="2">
        <v>4.965722639183859E-09</v>
      </c>
      <c r="R15" s="2">
        <v>1.8763577937514975E-09</v>
      </c>
      <c r="S15" s="2">
        <v>1.2157261720675896E-09</v>
      </c>
      <c r="T15" s="2">
        <v>3.3431550876889396E-10</v>
      </c>
      <c r="U15" s="2">
        <v>1.5897897561489504E-11</v>
      </c>
      <c r="V15" s="2">
        <v>1.0373215209725775E-13</v>
      </c>
      <c r="W15" s="2">
        <v>5.18011229447184E-15</v>
      </c>
    </row>
    <row r="16" spans="2:23" ht="15">
      <c r="B16" s="2">
        <v>256</v>
      </c>
      <c r="C16" s="2">
        <v>100</v>
      </c>
      <c r="H16" s="2">
        <v>0.934461</v>
      </c>
      <c r="I16" s="2">
        <v>1.7679655200130525E-08</v>
      </c>
      <c r="J16" s="2">
        <v>0.07851283277220628</v>
      </c>
      <c r="K16" s="2">
        <v>0.4408977195810171</v>
      </c>
      <c r="L16" s="2">
        <v>0.2267450614739669</v>
      </c>
      <c r="M16" s="2">
        <v>0</v>
      </c>
      <c r="N16" s="2">
        <v>3.737650325126099E-09</v>
      </c>
      <c r="O16" s="2">
        <v>2.0604981730212143E-09</v>
      </c>
      <c r="P16" s="2">
        <v>3.473377778385491E-09</v>
      </c>
      <c r="Q16" s="2">
        <v>4.965722639183859E-09</v>
      </c>
      <c r="R16" s="2">
        <v>1.8763577937514975E-09</v>
      </c>
      <c r="S16" s="2">
        <v>1.2157261720675896E-09</v>
      </c>
      <c r="T16" s="2">
        <v>3.3431550876889396E-10</v>
      </c>
      <c r="U16" s="2">
        <v>1.5897897561489504E-11</v>
      </c>
      <c r="V16" s="2">
        <v>1.0373215209725775E-13</v>
      </c>
      <c r="W16" s="2">
        <v>5.18011229447184E-15</v>
      </c>
    </row>
    <row r="17" spans="2:23" ht="15">
      <c r="B17" s="2">
        <v>512</v>
      </c>
      <c r="C17" s="2">
        <v>100</v>
      </c>
      <c r="H17" s="2">
        <v>0.934461</v>
      </c>
      <c r="I17" s="2">
        <v>1.7679655200130525E-08</v>
      </c>
      <c r="J17" s="2">
        <v>0.07851283277220628</v>
      </c>
      <c r="K17" s="2">
        <v>0.4408977195810171</v>
      </c>
      <c r="L17" s="2">
        <v>0.2267450614739669</v>
      </c>
      <c r="M17" s="2">
        <v>0</v>
      </c>
      <c r="N17" s="2">
        <v>3.737650325126099E-09</v>
      </c>
      <c r="O17" s="2">
        <v>2.0604981730212143E-09</v>
      </c>
      <c r="P17" s="2">
        <v>3.473377778385491E-09</v>
      </c>
      <c r="Q17" s="2">
        <v>4.965722639183859E-09</v>
      </c>
      <c r="R17" s="2">
        <v>1.8763577937514975E-09</v>
      </c>
      <c r="S17" s="2">
        <v>1.2157261720675896E-09</v>
      </c>
      <c r="T17" s="2">
        <v>3.3431550876889396E-10</v>
      </c>
      <c r="U17" s="2">
        <v>1.5897897561489504E-11</v>
      </c>
      <c r="V17" s="2">
        <v>1.0373215209725775E-13</v>
      </c>
      <c r="W17" s="2">
        <v>5.18011229447184E-15</v>
      </c>
    </row>
    <row r="18" spans="2:23" ht="15">
      <c r="B18" s="2">
        <v>1064</v>
      </c>
      <c r="C18" s="2">
        <v>100</v>
      </c>
      <c r="H18" s="2">
        <v>1.5008009999999998</v>
      </c>
      <c r="I18" s="2">
        <v>1.6820066445127315E-07</v>
      </c>
      <c r="J18" s="2">
        <v>0.10007130516838074</v>
      </c>
      <c r="K18" s="2">
        <v>0.5280635482265768</v>
      </c>
      <c r="L18" s="2">
        <v>0.289005929871596</v>
      </c>
      <c r="M18" s="2">
        <v>0</v>
      </c>
      <c r="N18" s="2">
        <v>3.5559249377673665E-08</v>
      </c>
      <c r="O18" s="2">
        <v>1.9603162950838776E-08</v>
      </c>
      <c r="P18" s="2">
        <v>3.304501380832435E-08</v>
      </c>
      <c r="Q18" s="2">
        <v>4.7242881036802596E-08</v>
      </c>
      <c r="R18" s="2">
        <v>1.78512886187394E-08</v>
      </c>
      <c r="S18" s="2">
        <v>1.1566172960831366E-08</v>
      </c>
      <c r="T18" s="2">
        <v>3.1806101462249238E-09</v>
      </c>
      <c r="U18" s="2">
        <v>1.5124938257851705E-10</v>
      </c>
      <c r="V18" s="2">
        <v>9.86886718672572E-13</v>
      </c>
      <c r="W18" s="2">
        <v>4.9282540864028826E-14</v>
      </c>
    </row>
    <row r="19" spans="8:23" ht="15">
      <c r="H19" s="2">
        <v>1.5008009999999998</v>
      </c>
      <c r="I19" s="2">
        <v>1.6820066445127315E-07</v>
      </c>
      <c r="J19" s="2">
        <v>0.10007130516838074</v>
      </c>
      <c r="K19" s="2">
        <v>0.5280635482265768</v>
      </c>
      <c r="L19" s="2">
        <v>0.289005929871596</v>
      </c>
      <c r="M19" s="2">
        <v>0</v>
      </c>
      <c r="N19" s="2">
        <v>3.5559249377673665E-08</v>
      </c>
      <c r="O19" s="2">
        <v>1.9603162950838776E-08</v>
      </c>
      <c r="P19" s="2">
        <v>3.304501380832435E-08</v>
      </c>
      <c r="Q19" s="2">
        <v>4.7242881036802596E-08</v>
      </c>
      <c r="R19" s="2">
        <v>1.78512886187394E-08</v>
      </c>
      <c r="S19" s="2">
        <v>1.1566172960831366E-08</v>
      </c>
      <c r="T19" s="2">
        <v>3.1806101462249238E-09</v>
      </c>
      <c r="U19" s="2">
        <v>1.5124938257851705E-10</v>
      </c>
      <c r="V19" s="2">
        <v>9.86886718672572E-13</v>
      </c>
      <c r="W19" s="2">
        <v>4.9282540864028826E-14</v>
      </c>
    </row>
    <row r="20" spans="8:23" ht="15">
      <c r="H20" s="2">
        <v>1.5008009999999998</v>
      </c>
      <c r="I20" s="2">
        <v>1.6820066445127315E-07</v>
      </c>
      <c r="J20" s="2">
        <v>0.10007130516838074</v>
      </c>
      <c r="K20" s="2">
        <v>0.5280635482265768</v>
      </c>
      <c r="L20" s="2">
        <v>0.289005929871596</v>
      </c>
      <c r="M20" s="2">
        <v>0</v>
      </c>
      <c r="N20" s="2">
        <v>3.5559249377673665E-08</v>
      </c>
      <c r="O20" s="2">
        <v>1.9603162950838776E-08</v>
      </c>
      <c r="P20" s="2">
        <v>3.304501380832435E-08</v>
      </c>
      <c r="Q20" s="2">
        <v>4.7242881036802596E-08</v>
      </c>
      <c r="R20" s="2">
        <v>1.78512886187394E-08</v>
      </c>
      <c r="S20" s="2">
        <v>1.1566172960831366E-08</v>
      </c>
      <c r="T20" s="2">
        <v>3.1806101462249238E-09</v>
      </c>
      <c r="U20" s="2">
        <v>1.5124938257851705E-10</v>
      </c>
      <c r="V20" s="2">
        <v>9.86886718672572E-13</v>
      </c>
      <c r="W20" s="2">
        <v>4.9282540864028826E-14</v>
      </c>
    </row>
    <row r="21" spans="2:23" ht="15">
      <c r="B21" s="3" t="s">
        <v>23</v>
      </c>
      <c r="H21" s="2">
        <v>1.5008009999999998</v>
      </c>
      <c r="I21" s="2">
        <v>1.6820066445127315E-07</v>
      </c>
      <c r="J21" s="2">
        <v>0.10007130516838074</v>
      </c>
      <c r="K21" s="2">
        <v>0.5280635482265768</v>
      </c>
      <c r="L21" s="2">
        <v>0.289005929871596</v>
      </c>
      <c r="M21" s="2">
        <v>0</v>
      </c>
      <c r="N21" s="2">
        <v>3.5559249377673665E-08</v>
      </c>
      <c r="O21" s="2">
        <v>1.9603162950838776E-08</v>
      </c>
      <c r="P21" s="2">
        <v>3.304501380832435E-08</v>
      </c>
      <c r="Q21" s="2">
        <v>4.7242881036802596E-08</v>
      </c>
      <c r="R21" s="2">
        <v>1.78512886187394E-08</v>
      </c>
      <c r="S21" s="2">
        <v>1.1566172960831366E-08</v>
      </c>
      <c r="T21" s="2">
        <v>3.1806101462249238E-09</v>
      </c>
      <c r="U21" s="2">
        <v>1.5124938257851705E-10</v>
      </c>
      <c r="V21" s="2">
        <v>9.86886718672572E-13</v>
      </c>
      <c r="W21" s="2">
        <v>4.9282540864028826E-14</v>
      </c>
    </row>
    <row r="22" spans="2:23" ht="15">
      <c r="B22" s="3" t="s">
        <v>24</v>
      </c>
      <c r="D22" s="2">
        <v>14.62</v>
      </c>
      <c r="H22" s="2">
        <v>1.5008009999999998</v>
      </c>
      <c r="I22" s="2">
        <v>1.6820066445127315E-07</v>
      </c>
      <c r="J22" s="2">
        <v>0.10007130516838074</v>
      </c>
      <c r="K22" s="2">
        <v>0.5280635482265768</v>
      </c>
      <c r="L22" s="2">
        <v>0.289005929871596</v>
      </c>
      <c r="M22" s="2">
        <v>0</v>
      </c>
      <c r="N22" s="2">
        <v>3.5559249377673665E-08</v>
      </c>
      <c r="O22" s="2">
        <v>1.9603162950838776E-08</v>
      </c>
      <c r="P22" s="2">
        <v>3.304501380832435E-08</v>
      </c>
      <c r="Q22" s="2">
        <v>4.7242881036802596E-08</v>
      </c>
      <c r="R22" s="2">
        <v>1.78512886187394E-08</v>
      </c>
      <c r="S22" s="2">
        <v>1.1566172960831366E-08</v>
      </c>
      <c r="T22" s="2">
        <v>3.1806101462249238E-09</v>
      </c>
      <c r="U22" s="2">
        <v>1.5124938257851705E-10</v>
      </c>
      <c r="V22" s="2">
        <v>9.86886718672572E-13</v>
      </c>
      <c r="W22" s="2">
        <v>4.9282540864028826E-14</v>
      </c>
    </row>
    <row r="23" spans="2:23" ht="15">
      <c r="B23" s="3" t="s">
        <v>25</v>
      </c>
      <c r="D23" s="2">
        <v>3.13</v>
      </c>
      <c r="H23" s="2">
        <v>2.636595455200195</v>
      </c>
      <c r="I23" s="2">
        <v>2.1980045374847614E-06</v>
      </c>
      <c r="J23" s="2">
        <v>0.13156700964408266</v>
      </c>
      <c r="K23" s="2">
        <v>0.6683599521551866</v>
      </c>
      <c r="L23" s="2">
        <v>0.3799655245690507</v>
      </c>
      <c r="M23" s="2">
        <v>0</v>
      </c>
      <c r="N23" s="2">
        <v>4.646794454508311E-07</v>
      </c>
      <c r="O23" s="2">
        <v>2.5616926815101315E-07</v>
      </c>
      <c r="P23" s="2">
        <v>4.318240390363319E-07</v>
      </c>
      <c r="Q23" s="2">
        <v>6.173582442227913E-07</v>
      </c>
      <c r="R23" s="2">
        <v>2.3327620917517898E-07</v>
      </c>
      <c r="S23" s="2">
        <v>1.511438776545717E-07</v>
      </c>
      <c r="T23" s="2">
        <v>4.156342399823105E-08</v>
      </c>
      <c r="U23" s="2">
        <v>1.9764893930942664E-09</v>
      </c>
      <c r="V23" s="2">
        <v>1.289639070512804E-11</v>
      </c>
      <c r="W23" s="2">
        <v>6.440120126237325E-13</v>
      </c>
    </row>
    <row r="24" spans="2:23" ht="15">
      <c r="B24" s="3" t="s">
        <v>26</v>
      </c>
      <c r="D24" s="2">
        <v>3.03</v>
      </c>
      <c r="H24" s="2">
        <v>4.690810878486328</v>
      </c>
      <c r="I24" s="2">
        <v>4.048526723802105E-05</v>
      </c>
      <c r="J24" s="2">
        <v>0.18095263279018625</v>
      </c>
      <c r="K24" s="2">
        <v>0.847470703245603</v>
      </c>
      <c r="L24" s="2">
        <v>0.5225912044841119</v>
      </c>
      <c r="M24" s="2">
        <v>0</v>
      </c>
      <c r="N24" s="2">
        <v>8.558977567271168E-06</v>
      </c>
      <c r="O24" s="2">
        <v>4.718407583967029E-06</v>
      </c>
      <c r="P24" s="2">
        <v>7.953810523154457E-06</v>
      </c>
      <c r="Q24" s="2">
        <v>1.1371183759045564E-05</v>
      </c>
      <c r="R24" s="2">
        <v>4.296738021995598E-06</v>
      </c>
      <c r="S24" s="2">
        <v>2.783934324921074E-06</v>
      </c>
      <c r="T24" s="2">
        <v>7.655608981686323E-07</v>
      </c>
      <c r="U24" s="2">
        <v>3.640515745436225E-08</v>
      </c>
      <c r="V24" s="2">
        <v>2.375399209596307E-10</v>
      </c>
      <c r="W24" s="2">
        <v>1.186212220717419E-11</v>
      </c>
    </row>
    <row r="25" spans="2:23" ht="15">
      <c r="B25" s="3" t="s">
        <v>27</v>
      </c>
      <c r="D25" s="2">
        <v>4.81</v>
      </c>
      <c r="H25" s="2">
        <v>7.650508143017578</v>
      </c>
      <c r="I25" s="2">
        <v>0.0004729817670340487</v>
      </c>
      <c r="J25" s="2">
        <v>0.23668562024921097</v>
      </c>
      <c r="K25" s="2">
        <v>1.0568955410508378</v>
      </c>
      <c r="L25" s="2">
        <v>0.6835480725694776</v>
      </c>
      <c r="M25" s="2">
        <v>0</v>
      </c>
      <c r="N25" s="2">
        <v>9.999292606795167E-05</v>
      </c>
      <c r="O25" s="2">
        <v>5.512426887368304E-05</v>
      </c>
      <c r="P25" s="2">
        <v>9.292287324616147E-05</v>
      </c>
      <c r="Q25" s="2">
        <v>0.00013284740238965866</v>
      </c>
      <c r="R25" s="2">
        <v>5.019798264335727E-05</v>
      </c>
      <c r="S25" s="2">
        <v>3.2524181415586853E-05</v>
      </c>
      <c r="T25" s="2">
        <v>8.943904069081124E-06</v>
      </c>
      <c r="U25" s="2">
        <v>4.2531461137907804E-07</v>
      </c>
      <c r="V25" s="2">
        <v>2.77513424565223E-09</v>
      </c>
      <c r="W25" s="2">
        <v>1.3858294399632876E-10</v>
      </c>
    </row>
    <row r="26" spans="2:23" ht="15">
      <c r="B26" s="3" t="s">
        <v>28</v>
      </c>
      <c r="D26" s="2">
        <v>7.29</v>
      </c>
      <c r="H26" s="2">
        <v>12.176309999999999</v>
      </c>
      <c r="I26" s="2">
        <v>0.004181439950147558</v>
      </c>
      <c r="J26" s="2">
        <v>0.29904223427364657</v>
      </c>
      <c r="K26" s="2">
        <v>1.3177614286880495</v>
      </c>
      <c r="L26" s="2">
        <v>0.8636339742118436</v>
      </c>
      <c r="M26" s="2">
        <v>0</v>
      </c>
      <c r="N26" s="2">
        <v>0.0008839968999536191</v>
      </c>
      <c r="O26" s="2">
        <v>0.0004873313014505709</v>
      </c>
      <c r="P26" s="2">
        <v>0.0008214934307309705</v>
      </c>
      <c r="Q26" s="2">
        <v>0.0011744499985883354</v>
      </c>
      <c r="R26" s="2">
        <v>0.00044378000310239785</v>
      </c>
      <c r="S26" s="2">
        <v>0.0002875330953448604</v>
      </c>
      <c r="T26" s="2">
        <v>7.906942802311206E-05</v>
      </c>
      <c r="U26" s="2">
        <v>3.760033961888287E-06</v>
      </c>
      <c r="V26" s="2">
        <v>2.453383620801915E-08</v>
      </c>
      <c r="W26" s="2">
        <v>1.225155595466316E-09</v>
      </c>
    </row>
    <row r="27" spans="2:23" ht="15">
      <c r="B27" s="3" t="s">
        <v>29</v>
      </c>
      <c r="D27" s="2">
        <v>13.86</v>
      </c>
      <c r="H27" s="2">
        <v>19.50666556029785</v>
      </c>
      <c r="I27" s="2">
        <v>0.05155858225533043</v>
      </c>
      <c r="J27" s="2">
        <v>0.3953229110039903</v>
      </c>
      <c r="K27" s="2">
        <v>1.6280814631734994</v>
      </c>
      <c r="L27" s="2">
        <v>1.1416925691337325</v>
      </c>
      <c r="M27" s="2">
        <v>0</v>
      </c>
      <c r="N27" s="2">
        <v>0.010899983599694508</v>
      </c>
      <c r="O27" s="2">
        <v>0.0060089613365247084</v>
      </c>
      <c r="P27" s="2">
        <v>0.010129294483605257</v>
      </c>
      <c r="Q27" s="2">
        <v>0.01448136947532933</v>
      </c>
      <c r="R27" s="2">
        <v>0.005471958958161851</v>
      </c>
      <c r="S27" s="2">
        <v>0.0035453812380934952</v>
      </c>
      <c r="T27" s="2">
        <v>0.0009749530442181027</v>
      </c>
      <c r="U27" s="2">
        <v>4.636250253934944E-05</v>
      </c>
      <c r="V27" s="2">
        <v>3.0251057703825757E-07</v>
      </c>
      <c r="W27" s="2">
        <v>1.5106586797258526E-08</v>
      </c>
    </row>
    <row r="28" spans="2:23" ht="15">
      <c r="B28" s="3" t="s">
        <v>30</v>
      </c>
      <c r="D28" s="2">
        <v>23.09</v>
      </c>
      <c r="H28" s="2">
        <v>28.783397443725583</v>
      </c>
      <c r="I28" s="2">
        <v>0.38970011053051934</v>
      </c>
      <c r="J28" s="2">
        <v>0.4949430945766059</v>
      </c>
      <c r="K28" s="2">
        <v>1.9491649853456938</v>
      </c>
      <c r="L28" s="2">
        <v>1.429395659834301</v>
      </c>
      <c r="M28" s="2">
        <v>0</v>
      </c>
      <c r="N28" s="2">
        <v>0.0823863773551035</v>
      </c>
      <c r="O28" s="2">
        <v>0.045418101014117765</v>
      </c>
      <c r="P28" s="2">
        <v>0.0765612048893964</v>
      </c>
      <c r="Q28" s="2">
        <v>0.109455905075545</v>
      </c>
      <c r="R28" s="2">
        <v>0.04135922512868702</v>
      </c>
      <c r="S28" s="2">
        <v>0.02679739046189584</v>
      </c>
      <c r="T28" s="2">
        <v>0.007369079840332128</v>
      </c>
      <c r="U28" s="2">
        <v>0.0003504260895806157</v>
      </c>
      <c r="V28" s="2">
        <v>2.2864943167880093E-06</v>
      </c>
      <c r="W28" s="2">
        <v>1.1418154431548393E-07</v>
      </c>
    </row>
    <row r="29" spans="2:23" ht="15">
      <c r="B29" s="3" t="s">
        <v>31</v>
      </c>
      <c r="D29" s="2">
        <v>34.9</v>
      </c>
      <c r="H29" s="2">
        <v>49.385683130273435</v>
      </c>
      <c r="I29" s="2">
        <v>5.424175206660338</v>
      </c>
      <c r="J29" s="2">
        <v>0.6631660568503839</v>
      </c>
      <c r="K29" s="2">
        <v>2.491360545522837</v>
      </c>
      <c r="L29" s="2">
        <v>1.9152235757976586</v>
      </c>
      <c r="M29" s="2">
        <v>0</v>
      </c>
      <c r="N29" s="2">
        <v>1.146723168253036</v>
      </c>
      <c r="O29" s="2">
        <v>0.6321674816027001</v>
      </c>
      <c r="P29" s="2">
        <v>1.065643499017133</v>
      </c>
      <c r="Q29" s="2">
        <v>1.5234997129590035</v>
      </c>
      <c r="R29" s="2">
        <v>0.5756726196569505</v>
      </c>
      <c r="S29" s="2">
        <v>0.37298870854497296</v>
      </c>
      <c r="T29" s="2">
        <v>0.10256907577320201</v>
      </c>
      <c r="U29" s="2">
        <v>0.004877526219539654</v>
      </c>
      <c r="V29" s="2">
        <v>3.1825358649263175E-05</v>
      </c>
      <c r="W29" s="2">
        <v>1.5892751502972245E-06</v>
      </c>
    </row>
    <row r="30" spans="2:23" ht="15">
      <c r="B30" s="3" t="s">
        <v>32</v>
      </c>
      <c r="D30" s="2">
        <v>51.54</v>
      </c>
      <c r="H30" s="2">
        <v>75.65068121701171</v>
      </c>
      <c r="I30" s="2">
        <v>39.681869146604</v>
      </c>
      <c r="J30" s="2">
        <v>0.8272770982298613</v>
      </c>
      <c r="K30" s="2">
        <v>3.020303068049505</v>
      </c>
      <c r="L30" s="2">
        <v>2.3891762641958696</v>
      </c>
      <c r="M30" s="2">
        <v>0</v>
      </c>
      <c r="N30" s="2">
        <v>8.38913143036414</v>
      </c>
      <c r="O30" s="2">
        <v>4.62477451924746</v>
      </c>
      <c r="P30" s="2">
        <v>7.79597344735533</v>
      </c>
      <c r="Q30" s="2">
        <v>11.145531615626084</v>
      </c>
      <c r="R30" s="2">
        <v>4.21147265605654</v>
      </c>
      <c r="S30" s="2">
        <v>2.7286893512341637</v>
      </c>
      <c r="T30" s="2">
        <v>0.7503689479503908</v>
      </c>
      <c r="U30" s="2">
        <v>0.035682725912917365</v>
      </c>
      <c r="V30" s="2">
        <v>0.00023282612919898002</v>
      </c>
      <c r="W30" s="2">
        <v>1.1626727778742458E-05</v>
      </c>
    </row>
    <row r="31" spans="2:23" ht="15">
      <c r="B31" s="3" t="s">
        <v>33</v>
      </c>
      <c r="D31" s="2">
        <v>68.59</v>
      </c>
      <c r="H31" s="2">
        <v>186.71813927246612</v>
      </c>
      <c r="I31" s="2">
        <v>1429.222435928341</v>
      </c>
      <c r="J31" s="2">
        <v>1.2916601608682536</v>
      </c>
      <c r="K31" s="2">
        <v>4.517759476254977</v>
      </c>
      <c r="L31" s="2">
        <v>3.7303145516260807</v>
      </c>
      <c r="M31" s="2">
        <v>0</v>
      </c>
      <c r="N31" s="2">
        <v>168.9632053922814</v>
      </c>
      <c r="O31" s="2">
        <v>124.44778195124353</v>
      </c>
      <c r="P31" s="2">
        <v>268.3193895294722</v>
      </c>
      <c r="Q31" s="2">
        <v>468.43860143858956</v>
      </c>
      <c r="R31" s="2">
        <v>206.71160934645292</v>
      </c>
      <c r="S31" s="2">
        <v>148.98462084786374</v>
      </c>
      <c r="T31" s="2">
        <v>41.376163536150514</v>
      </c>
      <c r="U31" s="2">
        <v>1.967584488698904</v>
      </c>
      <c r="V31" s="2">
        <v>0.012838287116676898</v>
      </c>
      <c r="W31" s="2">
        <v>0.0006411104714255273</v>
      </c>
    </row>
    <row r="32" spans="8:23" ht="15">
      <c r="H32" s="2">
        <v>571</v>
      </c>
      <c r="I32" s="2">
        <v>27731.273162015557</v>
      </c>
      <c r="J32" s="2">
        <v>2.2894349175248956</v>
      </c>
      <c r="K32" s="2">
        <v>7.736405463613656</v>
      </c>
      <c r="L32" s="2">
        <v>6.611888054287575</v>
      </c>
      <c r="M32" s="2">
        <v>0</v>
      </c>
      <c r="N32" s="2">
        <v>1834.1385956673453</v>
      </c>
      <c r="O32" s="2">
        <v>1561.3255985400144</v>
      </c>
      <c r="P32" s="2">
        <v>3959.1131764460683</v>
      </c>
      <c r="Q32" s="2">
        <v>8301.429676365145</v>
      </c>
      <c r="R32" s="2">
        <v>4561.603300273422</v>
      </c>
      <c r="S32" s="2">
        <v>4572.239678613781</v>
      </c>
      <c r="T32" s="2">
        <v>2600.351719667874</v>
      </c>
      <c r="U32" s="2">
        <v>338.74391037756516</v>
      </c>
      <c r="V32" s="2">
        <v>2.2168046401564627</v>
      </c>
      <c r="W32" s="2">
        <v>0.1107014241847613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5"/>
  <sheetViews>
    <sheetView tabSelected="1" zoomScalePageLayoutView="0" workbookViewId="0" topLeftCell="K13">
      <selection activeCell="P49" sqref="P49"/>
    </sheetView>
  </sheetViews>
  <sheetFormatPr defaultColWidth="9.140625" defaultRowHeight="15"/>
  <cols>
    <col min="1" max="1" width="10.421875" style="7" bestFit="1" customWidth="1"/>
    <col min="2" max="2" width="15.00390625" style="7" bestFit="1" customWidth="1"/>
    <col min="3" max="4" width="9.140625" style="7" customWidth="1"/>
    <col min="5" max="5" width="9.8515625" style="7" bestFit="1" customWidth="1"/>
    <col min="6" max="6" width="10.7109375" style="7" bestFit="1" customWidth="1"/>
    <col min="7" max="14" width="9.140625" style="7" customWidth="1"/>
    <col min="15" max="15" width="43.57421875" style="7" bestFit="1" customWidth="1"/>
    <col min="16" max="16" width="9.140625" style="7" customWidth="1"/>
    <col min="17" max="17" width="11.8515625" style="7" bestFit="1" customWidth="1"/>
    <col min="18" max="16384" width="9.140625" style="7" customWidth="1"/>
  </cols>
  <sheetData>
    <row r="1" spans="1:11" ht="12.75">
      <c r="A1" s="6" t="s">
        <v>37</v>
      </c>
      <c r="B1" s="6" t="s">
        <v>39</v>
      </c>
      <c r="D1" s="7" t="s">
        <v>37</v>
      </c>
      <c r="E1" s="11" t="s">
        <v>60</v>
      </c>
      <c r="F1" s="11"/>
      <c r="H1" s="7" t="s">
        <v>61</v>
      </c>
      <c r="K1" s="7" t="s">
        <v>62</v>
      </c>
    </row>
    <row r="2" spans="1:11" ht="12.75">
      <c r="A2" s="6" t="s">
        <v>38</v>
      </c>
      <c r="B2" s="6" t="s">
        <v>40</v>
      </c>
      <c r="D2" s="7" t="s">
        <v>63</v>
      </c>
      <c r="E2" s="7" t="s">
        <v>64</v>
      </c>
      <c r="F2" s="7" t="s">
        <v>65</v>
      </c>
      <c r="H2" s="7" t="s">
        <v>66</v>
      </c>
      <c r="I2" s="7" t="s">
        <v>67</v>
      </c>
      <c r="K2" s="7" t="s">
        <v>66</v>
      </c>
    </row>
    <row r="3" spans="1:12" ht="15">
      <c r="A3" s="2">
        <v>0.339804</v>
      </c>
      <c r="B3" s="2">
        <v>1.5111408211884479E-10</v>
      </c>
      <c r="D3" s="7">
        <f aca="true" t="shared" si="0" ref="D3:D28">A3/0.028317</f>
        <v>12</v>
      </c>
      <c r="E3" s="7">
        <f aca="true" t="shared" si="1" ref="E3:E28">B3*2.2046/2000</f>
        <v>1.6657305271960263E-13</v>
      </c>
      <c r="F3" s="7">
        <f aca="true" t="shared" si="2" ref="F3:F28">E3*60*24</f>
        <v>2.3986519591622776E-10</v>
      </c>
      <c r="H3" s="2">
        <v>0.31233522780968587</v>
      </c>
      <c r="I3" s="7">
        <f aca="true" t="shared" si="3" ref="I3:I28">H3*3.0808</f>
        <v>0.9622423698360802</v>
      </c>
      <c r="K3" s="2">
        <v>0.13596842640911264</v>
      </c>
      <c r="L3" s="7">
        <f aca="true" t="shared" si="4" ref="L3:L28">K3*3.2808</f>
        <v>0.44608521336301676</v>
      </c>
    </row>
    <row r="4" spans="1:12" ht="15">
      <c r="A4" s="2">
        <v>0.8755366353492736</v>
      </c>
      <c r="B4" s="2">
        <v>1.2946442354075352E-08</v>
      </c>
      <c r="D4" s="7">
        <f t="shared" si="0"/>
        <v>30.919116973876953</v>
      </c>
      <c r="E4" s="7">
        <f t="shared" si="1"/>
        <v>1.427086340689726E-11</v>
      </c>
      <c r="F4" s="7">
        <f t="shared" si="2"/>
        <v>2.0550043305932054E-08</v>
      </c>
      <c r="H4" s="2">
        <v>0.4302276558094025</v>
      </c>
      <c r="I4" s="7">
        <f t="shared" si="3"/>
        <v>1.3254453620176072</v>
      </c>
      <c r="K4" s="2">
        <v>0.21925839385912482</v>
      </c>
      <c r="L4" s="7">
        <f t="shared" si="4"/>
        <v>0.7193429385730168</v>
      </c>
    </row>
    <row r="5" spans="1:12" ht="15">
      <c r="A5" s="2">
        <v>0.934461</v>
      </c>
      <c r="B5" s="2">
        <v>1.7679655200130525E-08</v>
      </c>
      <c r="D5" s="7">
        <f t="shared" si="0"/>
        <v>33</v>
      </c>
      <c r="E5" s="7">
        <f t="shared" si="1"/>
        <v>1.9488283927103878E-11</v>
      </c>
      <c r="F5" s="7">
        <f t="shared" si="2"/>
        <v>2.8063128855029582E-08</v>
      </c>
      <c r="H5" s="2">
        <v>0.4408977195810171</v>
      </c>
      <c r="I5" s="7">
        <f t="shared" si="3"/>
        <v>1.3583176944851973</v>
      </c>
      <c r="K5" s="2">
        <v>0.2267450614739669</v>
      </c>
      <c r="L5" s="7">
        <f t="shared" si="4"/>
        <v>0.7439051976837906</v>
      </c>
    </row>
    <row r="6" spans="1:12" ht="15">
      <c r="A6" s="2">
        <v>0.934461</v>
      </c>
      <c r="B6" s="2">
        <v>1.7679655200130525E-08</v>
      </c>
      <c r="D6" s="7">
        <f t="shared" si="0"/>
        <v>33</v>
      </c>
      <c r="E6" s="7">
        <f t="shared" si="1"/>
        <v>1.9488283927103878E-11</v>
      </c>
      <c r="F6" s="7">
        <f t="shared" si="2"/>
        <v>2.8063128855029582E-08</v>
      </c>
      <c r="H6" s="2">
        <v>0.4408977195810171</v>
      </c>
      <c r="I6" s="7">
        <f t="shared" si="3"/>
        <v>1.3583176944851973</v>
      </c>
      <c r="K6" s="2">
        <v>0.2267450614739669</v>
      </c>
      <c r="L6" s="7">
        <f t="shared" si="4"/>
        <v>0.7439051976837906</v>
      </c>
    </row>
    <row r="7" spans="1:12" ht="15">
      <c r="A7" s="2">
        <v>0.934461</v>
      </c>
      <c r="B7" s="2">
        <v>1.7679655200130525E-08</v>
      </c>
      <c r="D7" s="7">
        <f t="shared" si="0"/>
        <v>33</v>
      </c>
      <c r="E7" s="7">
        <f t="shared" si="1"/>
        <v>1.9488283927103878E-11</v>
      </c>
      <c r="F7" s="7">
        <f t="shared" si="2"/>
        <v>2.8063128855029582E-08</v>
      </c>
      <c r="H7" s="2">
        <v>0.4408977195810171</v>
      </c>
      <c r="I7" s="7">
        <f t="shared" si="3"/>
        <v>1.3583176944851973</v>
      </c>
      <c r="K7" s="2">
        <v>0.2267450614739669</v>
      </c>
      <c r="L7" s="7">
        <f t="shared" si="4"/>
        <v>0.7439051976837906</v>
      </c>
    </row>
    <row r="8" spans="1:12" ht="15">
      <c r="A8" s="2">
        <v>0.934461</v>
      </c>
      <c r="B8" s="2">
        <v>1.7679655200130525E-08</v>
      </c>
      <c r="D8" s="7">
        <f t="shared" si="0"/>
        <v>33</v>
      </c>
      <c r="E8" s="7">
        <f t="shared" si="1"/>
        <v>1.9488283927103878E-11</v>
      </c>
      <c r="F8" s="7">
        <f t="shared" si="2"/>
        <v>2.8063128855029582E-08</v>
      </c>
      <c r="H8" s="2">
        <v>0.4408977195810171</v>
      </c>
      <c r="I8" s="7">
        <f t="shared" si="3"/>
        <v>1.3583176944851973</v>
      </c>
      <c r="K8" s="2">
        <v>0.2267450614739669</v>
      </c>
      <c r="L8" s="7">
        <f t="shared" si="4"/>
        <v>0.7439051976837906</v>
      </c>
    </row>
    <row r="9" spans="1:12" ht="15">
      <c r="A9" s="2">
        <v>0.934461</v>
      </c>
      <c r="B9" s="2">
        <v>1.7679655200130525E-08</v>
      </c>
      <c r="D9" s="7">
        <f t="shared" si="0"/>
        <v>33</v>
      </c>
      <c r="E9" s="7">
        <f t="shared" si="1"/>
        <v>1.9488283927103878E-11</v>
      </c>
      <c r="F9" s="7">
        <f t="shared" si="2"/>
        <v>2.8063128855029582E-08</v>
      </c>
      <c r="H9" s="2">
        <v>0.4408977195810171</v>
      </c>
      <c r="I9" s="7">
        <f t="shared" si="3"/>
        <v>1.3583176944851973</v>
      </c>
      <c r="K9" s="2">
        <v>0.2267450614739669</v>
      </c>
      <c r="L9" s="7">
        <f t="shared" si="4"/>
        <v>0.7439051976837906</v>
      </c>
    </row>
    <row r="10" spans="1:12" ht="15">
      <c r="A10" s="2">
        <v>0.934461</v>
      </c>
      <c r="B10" s="2">
        <v>1.7679655200130525E-08</v>
      </c>
      <c r="D10" s="7">
        <f t="shared" si="0"/>
        <v>33</v>
      </c>
      <c r="E10" s="7">
        <f t="shared" si="1"/>
        <v>1.9488283927103878E-11</v>
      </c>
      <c r="F10" s="7">
        <f t="shared" si="2"/>
        <v>2.8063128855029582E-08</v>
      </c>
      <c r="H10" s="2">
        <v>0.4408977195810171</v>
      </c>
      <c r="I10" s="7">
        <f t="shared" si="3"/>
        <v>1.3583176944851973</v>
      </c>
      <c r="K10" s="2">
        <v>0.2267450614739669</v>
      </c>
      <c r="L10" s="7">
        <f t="shared" si="4"/>
        <v>0.7439051976837906</v>
      </c>
    </row>
    <row r="11" spans="1:12" ht="15">
      <c r="A11" s="2">
        <v>0.934461</v>
      </c>
      <c r="B11" s="2">
        <v>1.7679655200130525E-08</v>
      </c>
      <c r="D11" s="7">
        <f t="shared" si="0"/>
        <v>33</v>
      </c>
      <c r="E11" s="7">
        <f t="shared" si="1"/>
        <v>1.9488283927103878E-11</v>
      </c>
      <c r="F11" s="7">
        <f t="shared" si="2"/>
        <v>2.8063128855029582E-08</v>
      </c>
      <c r="H11" s="2">
        <v>0.4408977195810171</v>
      </c>
      <c r="I11" s="7">
        <f t="shared" si="3"/>
        <v>1.3583176944851973</v>
      </c>
      <c r="K11" s="2">
        <v>0.2267450614739669</v>
      </c>
      <c r="L11" s="7">
        <f t="shared" si="4"/>
        <v>0.7439051976837906</v>
      </c>
    </row>
    <row r="12" spans="1:12" ht="15">
      <c r="A12" s="2">
        <v>0.934461</v>
      </c>
      <c r="B12" s="2">
        <v>1.7679655200130525E-08</v>
      </c>
      <c r="D12" s="7">
        <f t="shared" si="0"/>
        <v>33</v>
      </c>
      <c r="E12" s="7">
        <f t="shared" si="1"/>
        <v>1.9488283927103878E-11</v>
      </c>
      <c r="F12" s="7">
        <f t="shared" si="2"/>
        <v>2.8063128855029582E-08</v>
      </c>
      <c r="H12" s="2">
        <v>0.4408977195810171</v>
      </c>
      <c r="I12" s="7">
        <f t="shared" si="3"/>
        <v>1.3583176944851973</v>
      </c>
      <c r="K12" s="2">
        <v>0.2267450614739669</v>
      </c>
      <c r="L12" s="7">
        <f t="shared" si="4"/>
        <v>0.7439051976837906</v>
      </c>
    </row>
    <row r="13" spans="1:12" ht="15">
      <c r="A13" s="2">
        <v>0.934461</v>
      </c>
      <c r="B13" s="2">
        <v>1.7679655200130525E-08</v>
      </c>
      <c r="D13" s="7">
        <f t="shared" si="0"/>
        <v>33</v>
      </c>
      <c r="E13" s="7">
        <f t="shared" si="1"/>
        <v>1.9488283927103878E-11</v>
      </c>
      <c r="F13" s="7">
        <f t="shared" si="2"/>
        <v>2.8063128855029582E-08</v>
      </c>
      <c r="H13" s="2">
        <v>0.4408977195810171</v>
      </c>
      <c r="I13" s="7">
        <f t="shared" si="3"/>
        <v>1.3583176944851973</v>
      </c>
      <c r="K13" s="2">
        <v>0.2267450614739669</v>
      </c>
      <c r="L13" s="7">
        <f t="shared" si="4"/>
        <v>0.7439051976837906</v>
      </c>
    </row>
    <row r="14" spans="1:12" ht="15">
      <c r="A14" s="2">
        <v>1.5008009999999998</v>
      </c>
      <c r="B14" s="2">
        <v>1.6820066445127315E-07</v>
      </c>
      <c r="D14" s="7">
        <f t="shared" si="0"/>
        <v>53</v>
      </c>
      <c r="E14" s="7">
        <f t="shared" si="1"/>
        <v>1.8540759242463838E-10</v>
      </c>
      <c r="F14" s="7">
        <f t="shared" si="2"/>
        <v>2.6698693309147927E-07</v>
      </c>
      <c r="H14" s="2">
        <v>0.5280635482265768</v>
      </c>
      <c r="I14" s="7">
        <f t="shared" si="3"/>
        <v>1.6268581793764376</v>
      </c>
      <c r="K14" s="2">
        <v>0.289005929871596</v>
      </c>
      <c r="L14" s="7">
        <f t="shared" si="4"/>
        <v>0.9481706547227322</v>
      </c>
    </row>
    <row r="15" spans="1:12" ht="15">
      <c r="A15" s="2">
        <v>1.5008009999999998</v>
      </c>
      <c r="B15" s="2">
        <v>1.6820066445127315E-07</v>
      </c>
      <c r="D15" s="7">
        <f t="shared" si="0"/>
        <v>53</v>
      </c>
      <c r="E15" s="7">
        <f t="shared" si="1"/>
        <v>1.8540759242463838E-10</v>
      </c>
      <c r="F15" s="7">
        <f t="shared" si="2"/>
        <v>2.6698693309147927E-07</v>
      </c>
      <c r="H15" s="2">
        <v>0.5280635482265768</v>
      </c>
      <c r="I15" s="7">
        <f t="shared" si="3"/>
        <v>1.6268581793764376</v>
      </c>
      <c r="K15" s="2">
        <v>0.289005929871596</v>
      </c>
      <c r="L15" s="7">
        <f t="shared" si="4"/>
        <v>0.9481706547227322</v>
      </c>
    </row>
    <row r="16" spans="1:12" ht="15">
      <c r="A16" s="2">
        <v>1.5008009999999998</v>
      </c>
      <c r="B16" s="2">
        <v>1.6820066445127315E-07</v>
      </c>
      <c r="D16" s="7">
        <f t="shared" si="0"/>
        <v>53</v>
      </c>
      <c r="E16" s="7">
        <f t="shared" si="1"/>
        <v>1.8540759242463838E-10</v>
      </c>
      <c r="F16" s="7">
        <f t="shared" si="2"/>
        <v>2.6698693309147927E-07</v>
      </c>
      <c r="H16" s="2">
        <v>0.5280635482265768</v>
      </c>
      <c r="I16" s="7">
        <f t="shared" si="3"/>
        <v>1.6268581793764376</v>
      </c>
      <c r="K16" s="2">
        <v>0.289005929871596</v>
      </c>
      <c r="L16" s="7">
        <f t="shared" si="4"/>
        <v>0.9481706547227322</v>
      </c>
    </row>
    <row r="17" spans="1:12" ht="15">
      <c r="A17" s="2">
        <v>1.5008009999999998</v>
      </c>
      <c r="B17" s="2">
        <v>1.6820066445127315E-07</v>
      </c>
      <c r="D17" s="7">
        <f t="shared" si="0"/>
        <v>53</v>
      </c>
      <c r="E17" s="7">
        <f t="shared" si="1"/>
        <v>1.8540759242463838E-10</v>
      </c>
      <c r="F17" s="7">
        <f t="shared" si="2"/>
        <v>2.6698693309147927E-07</v>
      </c>
      <c r="H17" s="2">
        <v>0.5280635482265768</v>
      </c>
      <c r="I17" s="7">
        <f t="shared" si="3"/>
        <v>1.6268581793764376</v>
      </c>
      <c r="K17" s="2">
        <v>0.289005929871596</v>
      </c>
      <c r="L17" s="7">
        <f t="shared" si="4"/>
        <v>0.9481706547227322</v>
      </c>
    </row>
    <row r="18" spans="1:12" ht="15">
      <c r="A18" s="2">
        <v>1.5008009999999998</v>
      </c>
      <c r="B18" s="2">
        <v>1.6820066445127315E-07</v>
      </c>
      <c r="D18" s="7">
        <f t="shared" si="0"/>
        <v>53</v>
      </c>
      <c r="E18" s="7">
        <f t="shared" si="1"/>
        <v>1.8540759242463838E-10</v>
      </c>
      <c r="F18" s="7">
        <f t="shared" si="2"/>
        <v>2.6698693309147927E-07</v>
      </c>
      <c r="H18" s="2">
        <v>0.5280635482265768</v>
      </c>
      <c r="I18" s="7">
        <f t="shared" si="3"/>
        <v>1.6268581793764376</v>
      </c>
      <c r="K18" s="2">
        <v>0.289005929871596</v>
      </c>
      <c r="L18" s="7">
        <f t="shared" si="4"/>
        <v>0.9481706547227322</v>
      </c>
    </row>
    <row r="19" spans="1:12" ht="15">
      <c r="A19" s="2">
        <v>2.636595455200195</v>
      </c>
      <c r="B19" s="2">
        <v>2.1980045374847614E-06</v>
      </c>
      <c r="D19" s="7">
        <f t="shared" si="0"/>
        <v>93.1099853515625</v>
      </c>
      <c r="E19" s="7">
        <f t="shared" si="1"/>
        <v>2.4228604016694525E-09</v>
      </c>
      <c r="F19" s="7">
        <f t="shared" si="2"/>
        <v>3.4889189784040116E-06</v>
      </c>
      <c r="H19" s="2">
        <v>0.6683599521551866</v>
      </c>
      <c r="I19" s="7">
        <f t="shared" si="3"/>
        <v>2.059083340599699</v>
      </c>
      <c r="K19" s="2">
        <v>0.3799655245690507</v>
      </c>
      <c r="L19" s="7">
        <f t="shared" si="4"/>
        <v>1.2465908930061416</v>
      </c>
    </row>
    <row r="20" spans="1:12" ht="15">
      <c r="A20" s="2">
        <v>4.690810878486328</v>
      </c>
      <c r="B20" s="2">
        <v>4.048526723802105E-05</v>
      </c>
      <c r="D20" s="7">
        <f t="shared" si="0"/>
        <v>165.65352539062502</v>
      </c>
      <c r="E20" s="7">
        <f t="shared" si="1"/>
        <v>4.462691007647061E-08</v>
      </c>
      <c r="F20" s="7">
        <f t="shared" si="2"/>
        <v>6.426275051011768E-05</v>
      </c>
      <c r="H20" s="2">
        <v>0.847470703245603</v>
      </c>
      <c r="I20" s="7">
        <f t="shared" si="3"/>
        <v>2.6108877425590538</v>
      </c>
      <c r="K20" s="2">
        <v>0.5225912044841119</v>
      </c>
      <c r="L20" s="7">
        <f t="shared" si="4"/>
        <v>1.7145172236714743</v>
      </c>
    </row>
    <row r="21" spans="1:12" ht="15">
      <c r="A21" s="2">
        <v>7.650508143017578</v>
      </c>
      <c r="B21" s="2">
        <v>0.0004729817670340487</v>
      </c>
      <c r="D21" s="7">
        <f t="shared" si="0"/>
        <v>270.173681640625</v>
      </c>
      <c r="E21" s="7">
        <f t="shared" si="1"/>
        <v>5.21367801801632E-07</v>
      </c>
      <c r="F21" s="7">
        <f t="shared" si="2"/>
        <v>0.00075076963459435</v>
      </c>
      <c r="H21" s="2">
        <v>1.0568955410508378</v>
      </c>
      <c r="I21" s="7">
        <f t="shared" si="3"/>
        <v>3.256083782869421</v>
      </c>
      <c r="K21" s="2">
        <v>0.6835480725694776</v>
      </c>
      <c r="L21" s="7">
        <f t="shared" si="4"/>
        <v>2.2425845164859424</v>
      </c>
    </row>
    <row r="22" spans="1:12" ht="15">
      <c r="A22" s="2">
        <v>12.176309999999999</v>
      </c>
      <c r="B22" s="2">
        <v>0.004181439950147558</v>
      </c>
      <c r="D22" s="7">
        <f t="shared" si="0"/>
        <v>430</v>
      </c>
      <c r="E22" s="7">
        <f t="shared" si="1"/>
        <v>4.609201257047654E-06</v>
      </c>
      <c r="F22" s="7">
        <f t="shared" si="2"/>
        <v>0.006637249810148621</v>
      </c>
      <c r="H22" s="2">
        <v>1.3177614286880495</v>
      </c>
      <c r="I22" s="7">
        <f t="shared" si="3"/>
        <v>4.059759409502143</v>
      </c>
      <c r="K22" s="2">
        <v>0.8636339742118436</v>
      </c>
      <c r="L22" s="7">
        <f t="shared" si="4"/>
        <v>2.8334103425942168</v>
      </c>
    </row>
    <row r="23" spans="1:12" ht="15">
      <c r="A23" s="2">
        <v>19.50666556029785</v>
      </c>
      <c r="B23" s="2">
        <v>0.05155858225533043</v>
      </c>
      <c r="D23" s="7">
        <f t="shared" si="0"/>
        <v>688.8676611328125</v>
      </c>
      <c r="E23" s="7">
        <f t="shared" si="1"/>
        <v>5.6833025220050735E-05</v>
      </c>
      <c r="F23" s="7">
        <f t="shared" si="2"/>
        <v>0.08183955631687306</v>
      </c>
      <c r="H23" s="2">
        <v>1.6280814631734994</v>
      </c>
      <c r="I23" s="7">
        <f t="shared" si="3"/>
        <v>5.015793371744917</v>
      </c>
      <c r="K23" s="2">
        <v>1.1416925691337325</v>
      </c>
      <c r="L23" s="7">
        <f t="shared" si="4"/>
        <v>3.7456649808139497</v>
      </c>
    </row>
    <row r="24" spans="1:12" ht="15">
      <c r="A24" s="2">
        <v>28.783397443725583</v>
      </c>
      <c r="B24" s="2">
        <v>0.38970011053051934</v>
      </c>
      <c r="D24" s="7">
        <f t="shared" si="0"/>
        <v>1016.4705810546875</v>
      </c>
      <c r="E24" s="7">
        <f t="shared" si="1"/>
        <v>0.0004295664318377915</v>
      </c>
      <c r="F24" s="7">
        <f t="shared" si="2"/>
        <v>0.6185756618464198</v>
      </c>
      <c r="H24" s="2">
        <v>1.9491649853456938</v>
      </c>
      <c r="I24" s="7">
        <f t="shared" si="3"/>
        <v>6.004987486853014</v>
      </c>
      <c r="K24" s="2">
        <v>1.429395659834301</v>
      </c>
      <c r="L24" s="7">
        <f t="shared" si="4"/>
        <v>4.689561280784375</v>
      </c>
    </row>
    <row r="25" spans="1:12" ht="15">
      <c r="A25" s="2">
        <v>49.385683130273435</v>
      </c>
      <c r="B25" s="2">
        <v>5.424175206660338</v>
      </c>
      <c r="D25" s="7">
        <f t="shared" si="0"/>
        <v>1744.0294921875</v>
      </c>
      <c r="E25" s="7">
        <f t="shared" si="1"/>
        <v>0.005979068330301691</v>
      </c>
      <c r="F25" s="7">
        <f t="shared" si="2"/>
        <v>8.609858395634435</v>
      </c>
      <c r="H25" s="2">
        <v>2.491360545522837</v>
      </c>
      <c r="I25" s="7">
        <f t="shared" si="3"/>
        <v>7.6753835686467555</v>
      </c>
      <c r="K25" s="2">
        <v>1.9152235757976586</v>
      </c>
      <c r="L25" s="7">
        <f t="shared" si="4"/>
        <v>6.283465507476959</v>
      </c>
    </row>
    <row r="26" spans="1:12" ht="15">
      <c r="A26" s="2">
        <v>75.65068121701171</v>
      </c>
      <c r="B26" s="2">
        <v>39.681869146604</v>
      </c>
      <c r="D26" s="7">
        <f t="shared" si="0"/>
        <v>2671.5641210937497</v>
      </c>
      <c r="E26" s="7">
        <f t="shared" si="1"/>
        <v>0.04374132436030159</v>
      </c>
      <c r="F26" s="7">
        <f t="shared" si="2"/>
        <v>62.9875070788343</v>
      </c>
      <c r="H26" s="2">
        <v>3.020303068049505</v>
      </c>
      <c r="I26" s="7">
        <f t="shared" si="3"/>
        <v>9.304949692046915</v>
      </c>
      <c r="K26" s="2">
        <v>2.3891762641958696</v>
      </c>
      <c r="L26" s="7">
        <f t="shared" si="4"/>
        <v>7.838409487573809</v>
      </c>
    </row>
    <row r="27" spans="1:12" ht="15">
      <c r="A27" s="2">
        <v>186.71813927246612</v>
      </c>
      <c r="B27" s="2">
        <v>1429.222435928341</v>
      </c>
      <c r="D27" s="7">
        <f t="shared" si="0"/>
        <v>6593.853136718795</v>
      </c>
      <c r="E27" s="7">
        <f t="shared" si="1"/>
        <v>1.5754318911238103</v>
      </c>
      <c r="F27" s="7">
        <f t="shared" si="2"/>
        <v>2268.621923218287</v>
      </c>
      <c r="H27" s="2">
        <v>4.517759476254977</v>
      </c>
      <c r="I27" s="7">
        <f t="shared" si="3"/>
        <v>13.918313394446333</v>
      </c>
      <c r="K27" s="2">
        <v>3.7303145516260807</v>
      </c>
      <c r="L27" s="7">
        <f t="shared" si="4"/>
        <v>12.238415980974846</v>
      </c>
    </row>
    <row r="28" spans="1:12" ht="15">
      <c r="A28" s="2">
        <v>571</v>
      </c>
      <c r="B28" s="2">
        <v>27731.273162015557</v>
      </c>
      <c r="D28" s="7">
        <f t="shared" si="0"/>
        <v>20164.56545538016</v>
      </c>
      <c r="E28" s="7">
        <f t="shared" si="1"/>
        <v>30.56818240648975</v>
      </c>
      <c r="F28" s="7">
        <f t="shared" si="2"/>
        <v>44018.18266534524</v>
      </c>
      <c r="H28" s="2">
        <v>7.736405463613656</v>
      </c>
      <c r="I28" s="7">
        <f t="shared" si="3"/>
        <v>23.834317952300953</v>
      </c>
      <c r="K28" s="2">
        <v>6.611888054287575</v>
      </c>
      <c r="L28" s="7">
        <f t="shared" si="4"/>
        <v>21.69228232850668</v>
      </c>
    </row>
    <row r="41" spans="17:18" ht="12.75">
      <c r="Q41" s="7" t="s">
        <v>68</v>
      </c>
      <c r="R41" s="7" t="s">
        <v>69</v>
      </c>
    </row>
    <row r="42" spans="16:19" ht="12.75">
      <c r="P42" s="7" t="s">
        <v>70</v>
      </c>
      <c r="Q42" s="8">
        <v>3.09</v>
      </c>
      <c r="R42" s="8">
        <f>(41.895*(Q42^2))+(21.342*Q42)-3.5188</f>
        <v>462.4456295</v>
      </c>
      <c r="S42" s="12"/>
    </row>
    <row r="43" spans="15:19" ht="12.75">
      <c r="O43" s="7" t="s">
        <v>73</v>
      </c>
      <c r="P43" s="7" t="s">
        <v>71</v>
      </c>
      <c r="Q43" s="9">
        <v>1.34</v>
      </c>
      <c r="R43" s="9">
        <f>(41.895*(Q43^2))+(21.342*Q43)-3.5188</f>
        <v>100.30614200000002</v>
      </c>
      <c r="S43" s="12"/>
    </row>
    <row r="44" spans="15:19" ht="12.75">
      <c r="O44" s="7" t="s">
        <v>74</v>
      </c>
      <c r="P44" s="7" t="s">
        <v>72</v>
      </c>
      <c r="Q44" s="10">
        <v>2.34</v>
      </c>
      <c r="R44" s="10">
        <f>(41.895*(Q44^2))+(21.342*Q44)-3.5188</f>
        <v>275.821742</v>
      </c>
      <c r="S44" s="12"/>
    </row>
    <row r="45" spans="15:19" ht="12.75">
      <c r="O45" s="12"/>
      <c r="P45" s="12"/>
      <c r="Q45" s="12"/>
      <c r="R45" s="12"/>
      <c r="S45" s="12"/>
    </row>
  </sheetData>
  <sheetProtection/>
  <mergeCells count="1">
    <mergeCell ref="E1:F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Kathi Peacock</dc:creator>
  <cp:keywords/>
  <dc:description/>
  <cp:lastModifiedBy>Kathi Peacock</cp:lastModifiedBy>
  <dcterms:created xsi:type="dcterms:W3CDTF">2012-12-27T18:08:27Z</dcterms:created>
  <dcterms:modified xsi:type="dcterms:W3CDTF">2013-01-23T16:35:48Z</dcterms:modified>
  <cp:category/>
  <cp:version/>
  <cp:contentType/>
  <cp:contentStatus/>
</cp:coreProperties>
</file>