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17760" windowHeight="11700" firstSheet="2" activeTab="9"/>
  </bookViews>
  <sheets>
    <sheet name="Note" sheetId="1" r:id="rId1"/>
    <sheet name="Plot Duration Curve" sheetId="2" r:id="rId2"/>
    <sheet name="Plot XS" sheetId="3" r:id="rId3"/>
    <sheet name="Plot Surf Size" sheetId="4" r:id="rId4"/>
    <sheet name="Input" sheetId="5" r:id="rId5"/>
    <sheet name="Plot Bedload" sheetId="6" r:id="rId6"/>
    <sheet name="Plot Shear" sheetId="7" r:id="rId7"/>
    <sheet name="Plot Depth" sheetId="8" r:id="rId8"/>
    <sheet name="Output" sheetId="9" r:id="rId9"/>
    <sheet name="conv output" sheetId="10" r:id="rId10"/>
  </sheets>
  <definedNames/>
  <calcPr fullCalcOnLoad="1"/>
</workbook>
</file>

<file path=xl/sharedStrings.xml><?xml version="1.0" encoding="utf-8"?>
<sst xmlns="http://schemas.openxmlformats.org/spreadsheetml/2006/main" count="94" uniqueCount="75">
  <si>
    <t>This workbook contains bedload transport calculation results from USDA Forest Service's BAGS software.</t>
  </si>
  <si>
    <t>Bedload transport equation used: The surface-based bedload equation of Wilcock and Crowe (2003).</t>
  </si>
  <si>
    <t>Input data are stored in worksheet "Input" and results are stored in worksheet "Output".</t>
  </si>
  <si>
    <t>Calculation was performed by Kathi Peacock on 12/27/2012.</t>
  </si>
  <si>
    <t>Water surface slope</t>
  </si>
  <si>
    <t>Bankfull width</t>
  </si>
  <si>
    <t>N/A</t>
  </si>
  <si>
    <t>Left floodplain boundary</t>
  </si>
  <si>
    <t>Left floodplain Manning's n</t>
  </si>
  <si>
    <t>Right floodplain boundary</t>
  </si>
  <si>
    <t>Right floodplain Manning's n</t>
  </si>
  <si>
    <t>CROSS SECTION</t>
  </si>
  <si>
    <t>Lateral distance (m)</t>
  </si>
  <si>
    <t>Elevation (m)</t>
  </si>
  <si>
    <t>Flow duration curve is given</t>
  </si>
  <si>
    <t>on Columns E and F</t>
  </si>
  <si>
    <t>FLOW DURATION CURVE</t>
  </si>
  <si>
    <t>Discharge (cms)</t>
  </si>
  <si>
    <t>Exceedance</t>
  </si>
  <si>
    <t>probability (%)</t>
  </si>
  <si>
    <t>SURFACE GRAIN SIZE DISTRIBUTION</t>
  </si>
  <si>
    <t>Size (mm)</t>
  </si>
  <si>
    <t>% Finer</t>
  </si>
  <si>
    <t>STATISTICS OF THE ABOVE GRAIN SIZE DISTRIBUTION:</t>
  </si>
  <si>
    <t>Geometric mean (mm)</t>
  </si>
  <si>
    <t>Geometric standard deviation</t>
  </si>
  <si>
    <t>D10 (mm)</t>
  </si>
  <si>
    <t>D16 (mm)</t>
  </si>
  <si>
    <t>D25 (mm)</t>
  </si>
  <si>
    <t>D50 (mm)</t>
  </si>
  <si>
    <t>D65 (mm)</t>
  </si>
  <si>
    <t>D75 (mm)</t>
  </si>
  <si>
    <t>D84 (mm)</t>
  </si>
  <si>
    <t>D90 (mm)</t>
  </si>
  <si>
    <t>Main channel Manning's n</t>
  </si>
  <si>
    <t>Average bedload transport rate (kg/min.)</t>
  </si>
  <si>
    <t>RATING CURVES</t>
  </si>
  <si>
    <t>Discharge</t>
  </si>
  <si>
    <t>(cms)</t>
  </si>
  <si>
    <t>Bedload transport</t>
  </si>
  <si>
    <t>rate (kg/min.)</t>
  </si>
  <si>
    <t>Transport</t>
  </si>
  <si>
    <t>Stage</t>
  </si>
  <si>
    <t>Max water</t>
  </si>
  <si>
    <t>Hydraulic</t>
  </si>
  <si>
    <t>radius (m)</t>
  </si>
  <si>
    <t>depth (m)</t>
  </si>
  <si>
    <t>Sediment transport rate by size, in kg/min.</t>
  </si>
  <si>
    <t>0.05 - 1 mm</t>
  </si>
  <si>
    <t>1 - 2 mm</t>
  </si>
  <si>
    <t>2 - 4 mm</t>
  </si>
  <si>
    <t>4 - 8 mm</t>
  </si>
  <si>
    <t>8 - 16 mm</t>
  </si>
  <si>
    <t>16 - 32 mm</t>
  </si>
  <si>
    <t>32 - 64 mm</t>
  </si>
  <si>
    <t>64 - 128 mm</t>
  </si>
  <si>
    <t>128 - 256 mm</t>
  </si>
  <si>
    <t>256 - 512 mm</t>
  </si>
  <si>
    <t>512 - 1064 mm</t>
  </si>
  <si>
    <t>BEDLOAD GRAIN SIZE DISTRIBUTION</t>
  </si>
  <si>
    <t>Bedload Transport</t>
  </si>
  <si>
    <t>Wtr Depth</t>
  </si>
  <si>
    <t>Hydraulic radius</t>
  </si>
  <si>
    <t>cfs</t>
  </si>
  <si>
    <t>tons/min</t>
  </si>
  <si>
    <t>tons/day</t>
  </si>
  <si>
    <t>m</t>
  </si>
  <si>
    <t>ft</t>
  </si>
  <si>
    <t>hyd radius (ft)</t>
  </si>
  <si>
    <t>Q (cfs)</t>
  </si>
  <si>
    <t>critical</t>
  </si>
  <si>
    <t>~33 cfs (measured at time of survey)</t>
  </si>
  <si>
    <t>low flow</t>
  </si>
  <si>
    <t>~300 cfs (measured PHABSIM HF)</t>
  </si>
  <si>
    <t>BF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</si>
</sst>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##&quot; m&quot;"/>
    <numFmt numFmtId="165" formatCode="###0.##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8"/>
      <color indexed="8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8"/>
      <color indexed="8"/>
      <name val="Arial"/>
      <family val="0"/>
    </font>
    <font>
      <b/>
      <sz val="10"/>
      <color indexed="8"/>
      <name val="Calibri"/>
      <family val="0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6" fillId="33" borderId="0" xfId="55" applyFill="1" applyAlignment="1">
      <alignment horizontal="center"/>
      <protection/>
    </xf>
    <xf numFmtId="0" fontId="36" fillId="0" borderId="0" xfId="55">
      <alignment/>
      <protection/>
    </xf>
    <xf numFmtId="0" fontId="36" fillId="34" borderId="0" xfId="55" applyFill="1">
      <alignment/>
      <protection/>
    </xf>
    <xf numFmtId="0" fontId="36" fillId="7" borderId="0" xfId="55" applyFill="1">
      <alignment/>
      <protection/>
    </xf>
    <xf numFmtId="0" fontId="36" fillId="12" borderId="0" xfId="55" applyFill="1">
      <alignment/>
      <protection/>
    </xf>
    <xf numFmtId="0" fontId="36" fillId="0" borderId="0" xfId="55" applyAlignment="1">
      <alignment horizontal="center"/>
      <protection/>
    </xf>
    <xf numFmtId="0" fontId="36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125"/>
          <c:w val="0.972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Input!$E$5:$E$30</c:f>
              <c:numCache>
                <c:ptCount val="26"/>
                <c:pt idx="0">
                  <c:v>0.339804</c:v>
                </c:pt>
                <c:pt idx="1">
                  <c:v>0.8755366353492736</c:v>
                </c:pt>
                <c:pt idx="2">
                  <c:v>1.101531343208313</c:v>
                </c:pt>
                <c:pt idx="3">
                  <c:v>1.359216</c:v>
                </c:pt>
                <c:pt idx="4">
                  <c:v>1.897239</c:v>
                </c:pt>
                <c:pt idx="5">
                  <c:v>3.058236</c:v>
                </c:pt>
                <c:pt idx="6">
                  <c:v>4.243385755627436</c:v>
                </c:pt>
                <c:pt idx="7">
                  <c:v>5.635083</c:v>
                </c:pt>
                <c:pt idx="8">
                  <c:v>7.277469</c:v>
                </c:pt>
                <c:pt idx="9">
                  <c:v>9.449757429656982</c:v>
                </c:pt>
                <c:pt idx="10">
                  <c:v>11.47254941720581</c:v>
                </c:pt>
                <c:pt idx="11">
                  <c:v>14.045231999999999</c:v>
                </c:pt>
                <c:pt idx="12">
                  <c:v>17.171220708764647</c:v>
                </c:pt>
                <c:pt idx="13">
                  <c:v>22.190325653137204</c:v>
                </c:pt>
                <c:pt idx="14">
                  <c:v>23.56284227800781</c:v>
                </c:pt>
                <c:pt idx="15">
                  <c:v>25.11642987155273</c:v>
                </c:pt>
                <c:pt idx="16">
                  <c:v>26.989215455200192</c:v>
                </c:pt>
                <c:pt idx="17">
                  <c:v>29.043430878486326</c:v>
                </c:pt>
                <c:pt idx="18">
                  <c:v>32.00312814301758</c:v>
                </c:pt>
                <c:pt idx="19">
                  <c:v>36.528929999999995</c:v>
                </c:pt>
                <c:pt idx="20">
                  <c:v>43.85928556029785</c:v>
                </c:pt>
                <c:pt idx="21">
                  <c:v>53.136017443725585</c:v>
                </c:pt>
                <c:pt idx="22">
                  <c:v>73.73830313027344</c:v>
                </c:pt>
                <c:pt idx="23">
                  <c:v>100.00330121701171</c:v>
                </c:pt>
                <c:pt idx="24">
                  <c:v>211.07075927246612</c:v>
                </c:pt>
                <c:pt idx="25">
                  <c:v>595</c:v>
                </c:pt>
              </c:numCache>
            </c:numRef>
          </c:xVal>
          <c:yVal>
            <c:numRef>
              <c:f>Input!$F$5:$F$30</c:f>
              <c:numCache>
                <c:ptCount val="26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0.5</c:v>
                </c:pt>
                <c:pt idx="24">
                  <c:v>0.0999999999999943</c:v>
                </c:pt>
                <c:pt idx="25">
                  <c:v>0</c:v>
                </c:pt>
              </c:numCache>
            </c:numRef>
          </c:yVal>
          <c:smooth val="0"/>
        </c:ser>
        <c:axId val="12903000"/>
        <c:axId val="49018137"/>
      </c:scatterChart>
      <c:valAx>
        <c:axId val="1290300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8137"/>
        <c:crossesAt val="0"/>
        <c:crossBetween val="midCat"/>
        <c:dispUnits/>
      </c:valAx>
      <c:valAx>
        <c:axId val="4901813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Exceedance Probability (%)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03000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6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Input!$B$16:$B$88</c:f>
              <c:numCache>
                <c:ptCount val="73"/>
                <c:pt idx="0">
                  <c:v>0</c:v>
                </c:pt>
                <c:pt idx="1">
                  <c:v>0.45720000000000005</c:v>
                </c:pt>
                <c:pt idx="2">
                  <c:v>0.9144000000000001</c:v>
                </c:pt>
                <c:pt idx="3">
                  <c:v>1.524</c:v>
                </c:pt>
                <c:pt idx="4">
                  <c:v>2.1336</c:v>
                </c:pt>
                <c:pt idx="5">
                  <c:v>2.4384</c:v>
                </c:pt>
                <c:pt idx="6">
                  <c:v>3.048</c:v>
                </c:pt>
                <c:pt idx="7">
                  <c:v>3.6576000000000004</c:v>
                </c:pt>
                <c:pt idx="8">
                  <c:v>4.2672</c:v>
                </c:pt>
                <c:pt idx="9">
                  <c:v>4.7244</c:v>
                </c:pt>
                <c:pt idx="10">
                  <c:v>5.1816</c:v>
                </c:pt>
                <c:pt idx="11">
                  <c:v>5.273040000000001</c:v>
                </c:pt>
                <c:pt idx="12">
                  <c:v>5.3340000000000005</c:v>
                </c:pt>
                <c:pt idx="13">
                  <c:v>6.096</c:v>
                </c:pt>
                <c:pt idx="14">
                  <c:v>6.8580000000000005</c:v>
                </c:pt>
                <c:pt idx="15">
                  <c:v>7.62</c:v>
                </c:pt>
                <c:pt idx="16">
                  <c:v>8.5344</c:v>
                </c:pt>
                <c:pt idx="17">
                  <c:v>8.8392</c:v>
                </c:pt>
                <c:pt idx="18">
                  <c:v>9.7536</c:v>
                </c:pt>
                <c:pt idx="19">
                  <c:v>10.515600000000001</c:v>
                </c:pt>
                <c:pt idx="20">
                  <c:v>10.820400000000001</c:v>
                </c:pt>
                <c:pt idx="21">
                  <c:v>10.972800000000001</c:v>
                </c:pt>
                <c:pt idx="22">
                  <c:v>11.7348</c:v>
                </c:pt>
                <c:pt idx="23">
                  <c:v>11.97864</c:v>
                </c:pt>
                <c:pt idx="24">
                  <c:v>12.009119999999998</c:v>
                </c:pt>
                <c:pt idx="25">
                  <c:v>12.649199999999999</c:v>
                </c:pt>
                <c:pt idx="26">
                  <c:v>12.89304</c:v>
                </c:pt>
                <c:pt idx="27">
                  <c:v>13.472159999999999</c:v>
                </c:pt>
                <c:pt idx="28">
                  <c:v>14.020800000000001</c:v>
                </c:pt>
                <c:pt idx="29">
                  <c:v>14.44752</c:v>
                </c:pt>
                <c:pt idx="30">
                  <c:v>14.904720000000001</c:v>
                </c:pt>
                <c:pt idx="31">
                  <c:v>15.17904</c:v>
                </c:pt>
                <c:pt idx="32">
                  <c:v>15.78864</c:v>
                </c:pt>
                <c:pt idx="33">
                  <c:v>16.3068</c:v>
                </c:pt>
                <c:pt idx="34">
                  <c:v>16.764</c:v>
                </c:pt>
                <c:pt idx="35">
                  <c:v>17.46504</c:v>
                </c:pt>
                <c:pt idx="36">
                  <c:v>17.73936</c:v>
                </c:pt>
                <c:pt idx="37">
                  <c:v>18.34896</c:v>
                </c:pt>
                <c:pt idx="38">
                  <c:v>19.3548</c:v>
                </c:pt>
                <c:pt idx="39">
                  <c:v>19.5072</c:v>
                </c:pt>
                <c:pt idx="40">
                  <c:v>20.05584</c:v>
                </c:pt>
                <c:pt idx="41">
                  <c:v>20.7264</c:v>
                </c:pt>
                <c:pt idx="42">
                  <c:v>21.82368</c:v>
                </c:pt>
                <c:pt idx="43">
                  <c:v>22.555200000000003</c:v>
                </c:pt>
                <c:pt idx="44">
                  <c:v>23.4696</c:v>
                </c:pt>
                <c:pt idx="45">
                  <c:v>24.0792</c:v>
                </c:pt>
                <c:pt idx="46">
                  <c:v>24.6888</c:v>
                </c:pt>
                <c:pt idx="47">
                  <c:v>24.9936</c:v>
                </c:pt>
                <c:pt idx="48">
                  <c:v>25.4508</c:v>
                </c:pt>
                <c:pt idx="49">
                  <c:v>25.908</c:v>
                </c:pt>
                <c:pt idx="50">
                  <c:v>26.5176</c:v>
                </c:pt>
                <c:pt idx="51">
                  <c:v>27.127200000000002</c:v>
                </c:pt>
                <c:pt idx="52">
                  <c:v>27.584400000000002</c:v>
                </c:pt>
                <c:pt idx="53">
                  <c:v>28.194000000000003</c:v>
                </c:pt>
                <c:pt idx="54">
                  <c:v>28.803600000000003</c:v>
                </c:pt>
                <c:pt idx="55">
                  <c:v>29.4132</c:v>
                </c:pt>
                <c:pt idx="56">
                  <c:v>29.657040000000002</c:v>
                </c:pt>
                <c:pt idx="57">
                  <c:v>29.93136</c:v>
                </c:pt>
                <c:pt idx="58">
                  <c:v>30.23616</c:v>
                </c:pt>
                <c:pt idx="59">
                  <c:v>30.72384</c:v>
                </c:pt>
                <c:pt idx="60">
                  <c:v>31.02864</c:v>
                </c:pt>
                <c:pt idx="61">
                  <c:v>31.607760000000003</c:v>
                </c:pt>
                <c:pt idx="62">
                  <c:v>32.21736</c:v>
                </c:pt>
                <c:pt idx="63">
                  <c:v>32.73552</c:v>
                </c:pt>
                <c:pt idx="64">
                  <c:v>32.766</c:v>
                </c:pt>
                <c:pt idx="65">
                  <c:v>32.9184</c:v>
                </c:pt>
                <c:pt idx="66">
                  <c:v>33.528</c:v>
                </c:pt>
                <c:pt idx="67">
                  <c:v>34.1376</c:v>
                </c:pt>
                <c:pt idx="68">
                  <c:v>34.7472</c:v>
                </c:pt>
                <c:pt idx="69">
                  <c:v>35.052</c:v>
                </c:pt>
                <c:pt idx="70">
                  <c:v>35.3568</c:v>
                </c:pt>
                <c:pt idx="71">
                  <c:v>35.9664</c:v>
                </c:pt>
                <c:pt idx="72">
                  <c:v>36.576</c:v>
                </c:pt>
              </c:numCache>
            </c:numRef>
          </c:xVal>
          <c:yVal>
            <c:numRef>
              <c:f>Input!$C$16:$C$88</c:f>
              <c:numCache>
                <c:ptCount val="73"/>
                <c:pt idx="0">
                  <c:v>30.796992000000003</c:v>
                </c:pt>
                <c:pt idx="1">
                  <c:v>30.760416000000003</c:v>
                </c:pt>
                <c:pt idx="2">
                  <c:v>30.309312000000006</c:v>
                </c:pt>
                <c:pt idx="3">
                  <c:v>30.153864000000002</c:v>
                </c:pt>
                <c:pt idx="4">
                  <c:v>30.220920000000003</c:v>
                </c:pt>
                <c:pt idx="5">
                  <c:v>29.913072000000003</c:v>
                </c:pt>
                <c:pt idx="6">
                  <c:v>29.77896</c:v>
                </c:pt>
                <c:pt idx="7">
                  <c:v>29.580840000000006</c:v>
                </c:pt>
                <c:pt idx="8">
                  <c:v>29.498544000000003</c:v>
                </c:pt>
                <c:pt idx="9">
                  <c:v>29.419296000000006</c:v>
                </c:pt>
                <c:pt idx="10">
                  <c:v>29.903928</c:v>
                </c:pt>
                <c:pt idx="11">
                  <c:v>29.422344000000002</c:v>
                </c:pt>
                <c:pt idx="12">
                  <c:v>29.108400000000003</c:v>
                </c:pt>
                <c:pt idx="13">
                  <c:v>29.053536000000005</c:v>
                </c:pt>
                <c:pt idx="14">
                  <c:v>28.888944000000002</c:v>
                </c:pt>
                <c:pt idx="15">
                  <c:v>29.129736000000005</c:v>
                </c:pt>
                <c:pt idx="16">
                  <c:v>29.190696000000006</c:v>
                </c:pt>
                <c:pt idx="17">
                  <c:v>28.760928000000007</c:v>
                </c:pt>
                <c:pt idx="18">
                  <c:v>28.55976</c:v>
                </c:pt>
                <c:pt idx="19">
                  <c:v>28.568904000000003</c:v>
                </c:pt>
                <c:pt idx="20">
                  <c:v>28.270200000000003</c:v>
                </c:pt>
                <c:pt idx="21">
                  <c:v>28.212288</c:v>
                </c:pt>
                <c:pt idx="22">
                  <c:v>28.215336</c:v>
                </c:pt>
                <c:pt idx="23">
                  <c:v>28.184856</c:v>
                </c:pt>
                <c:pt idx="24">
                  <c:v>28.245816</c:v>
                </c:pt>
                <c:pt idx="25">
                  <c:v>28.242768</c:v>
                </c:pt>
                <c:pt idx="26">
                  <c:v>27.566112</c:v>
                </c:pt>
                <c:pt idx="27">
                  <c:v>27.807458181818184</c:v>
                </c:pt>
                <c:pt idx="28">
                  <c:v>27.412326545454547</c:v>
                </c:pt>
                <c:pt idx="29">
                  <c:v>27.321440727272726</c:v>
                </c:pt>
                <c:pt idx="30">
                  <c:v>27.321994909090908</c:v>
                </c:pt>
                <c:pt idx="31">
                  <c:v>27.474949090909092</c:v>
                </c:pt>
                <c:pt idx="32">
                  <c:v>27.232217454545456</c:v>
                </c:pt>
                <c:pt idx="33">
                  <c:v>27.69052581818182</c:v>
                </c:pt>
                <c:pt idx="34">
                  <c:v>27.26414228571429</c:v>
                </c:pt>
                <c:pt idx="35">
                  <c:v>27.538026857142857</c:v>
                </c:pt>
                <c:pt idx="36">
                  <c:v>27.354929142857145</c:v>
                </c:pt>
                <c:pt idx="37">
                  <c:v>27.415453714285718</c:v>
                </c:pt>
                <c:pt idx="38">
                  <c:v>27.32336057142857</c:v>
                </c:pt>
                <c:pt idx="39">
                  <c:v>27.536502857142853</c:v>
                </c:pt>
                <c:pt idx="40">
                  <c:v>27.29244514285714</c:v>
                </c:pt>
                <c:pt idx="41">
                  <c:v>27.200352</c:v>
                </c:pt>
                <c:pt idx="42">
                  <c:v>27.23270769230769</c:v>
                </c:pt>
                <c:pt idx="43">
                  <c:v>27.234583384615384</c:v>
                </c:pt>
                <c:pt idx="44">
                  <c:v>27.205979076923075</c:v>
                </c:pt>
                <c:pt idx="45">
                  <c:v>27.14626953846154</c:v>
                </c:pt>
                <c:pt idx="46">
                  <c:v>27.39136</c:v>
                </c:pt>
                <c:pt idx="47">
                  <c:v>27.117665230769234</c:v>
                </c:pt>
                <c:pt idx="48">
                  <c:v>27.14877046153846</c:v>
                </c:pt>
                <c:pt idx="49">
                  <c:v>27.546260923076925</c:v>
                </c:pt>
                <c:pt idx="50">
                  <c:v>27.867551384615386</c:v>
                </c:pt>
                <c:pt idx="51">
                  <c:v>27.19824184615385</c:v>
                </c:pt>
                <c:pt idx="52">
                  <c:v>27.229347076923077</c:v>
                </c:pt>
                <c:pt idx="53">
                  <c:v>27.27631753846154</c:v>
                </c:pt>
                <c:pt idx="54">
                  <c:v>27.323288</c:v>
                </c:pt>
                <c:pt idx="55">
                  <c:v>27.355018461538467</c:v>
                </c:pt>
                <c:pt idx="56">
                  <c:v>27.294683692307697</c:v>
                </c:pt>
                <c:pt idx="57">
                  <c:v>27.554388923076925</c:v>
                </c:pt>
                <c:pt idx="58">
                  <c:v>27.250214153846155</c:v>
                </c:pt>
                <c:pt idx="59">
                  <c:v>27.266079384615388</c:v>
                </c:pt>
                <c:pt idx="60">
                  <c:v>27.525784615384616</c:v>
                </c:pt>
                <c:pt idx="61">
                  <c:v>27.74039507692308</c:v>
                </c:pt>
                <c:pt idx="62">
                  <c:v>27.80260553846154</c:v>
                </c:pt>
                <c:pt idx="63">
                  <c:v>28.230576000000003</c:v>
                </c:pt>
                <c:pt idx="64">
                  <c:v>28.270200000000003</c:v>
                </c:pt>
                <c:pt idx="65">
                  <c:v>28.346400000000003</c:v>
                </c:pt>
                <c:pt idx="66">
                  <c:v>28.870656</c:v>
                </c:pt>
                <c:pt idx="67">
                  <c:v>29.013912000000005</c:v>
                </c:pt>
                <c:pt idx="68">
                  <c:v>29.288232000000004</c:v>
                </c:pt>
                <c:pt idx="69">
                  <c:v>29.422344000000002</c:v>
                </c:pt>
                <c:pt idx="70">
                  <c:v>29.647896000000003</c:v>
                </c:pt>
                <c:pt idx="71">
                  <c:v>30.0228</c:v>
                </c:pt>
                <c:pt idx="72">
                  <c:v>30.345888000000002</c:v>
                </c:pt>
              </c:numCache>
            </c:numRef>
          </c:yVal>
          <c:smooth val="0"/>
        </c:ser>
        <c:axId val="38510050"/>
        <c:axId val="11046131"/>
      </c:scatterChart>
      <c:valAx>
        <c:axId val="3851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Station (m)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6131"/>
        <c:crossesAt val="0"/>
        <c:crossBetween val="midCat"/>
        <c:dispUnits/>
      </c:valAx>
      <c:valAx>
        <c:axId val="1104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Elevation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10050"/>
        <c:crossesAt val="-20000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125"/>
          <c:w val="0.9742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Input!$H$4:$H$15</c:f>
              <c:numCache>
                <c:ptCount val="12"/>
                <c:pt idx="0">
                  <c:v>0.05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16</c:v>
                </c:pt>
                <c:pt idx="6">
                  <c:v>32</c:v>
                </c:pt>
                <c:pt idx="7">
                  <c:v>64</c:v>
                </c:pt>
                <c:pt idx="8">
                  <c:v>128</c:v>
                </c:pt>
                <c:pt idx="9">
                  <c:v>256</c:v>
                </c:pt>
                <c:pt idx="10">
                  <c:v>512</c:v>
                </c:pt>
                <c:pt idx="11">
                  <c:v>1064</c:v>
                </c:pt>
              </c:numCache>
            </c:numRef>
          </c:xVal>
          <c:yVal>
            <c:numRef>
              <c:f>Input!$I$4:$I$15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10</c:v>
                </c:pt>
                <c:pt idx="5">
                  <c:v>25</c:v>
                </c:pt>
                <c:pt idx="6">
                  <c:v>35</c:v>
                </c:pt>
                <c:pt idx="7">
                  <c:v>48</c:v>
                </c:pt>
                <c:pt idx="8">
                  <c:v>61</c:v>
                </c:pt>
                <c:pt idx="9">
                  <c:v>75</c:v>
                </c:pt>
                <c:pt idx="10">
                  <c:v>83</c:v>
                </c:pt>
                <c:pt idx="11">
                  <c:v>100</c:v>
                </c:pt>
              </c:numCache>
            </c:numRef>
          </c:yVal>
          <c:smooth val="0"/>
        </c:ser>
        <c:axId val="32306316"/>
        <c:axId val="22321389"/>
      </c:scatterChart>
      <c:valAx>
        <c:axId val="32306316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Grain Size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21389"/>
        <c:crossesAt val="0"/>
        <c:crossBetween val="midCat"/>
        <c:dispUnits/>
      </c:valAx>
      <c:valAx>
        <c:axId val="223213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Percent Finer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06316"/>
        <c:crossesAt val="0.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-0.00125"/>
          <c:w val="0.93475"/>
          <c:h val="0.96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0.8755366353492736</c:v>
                </c:pt>
                <c:pt idx="2">
                  <c:v>1.101531343208313</c:v>
                </c:pt>
                <c:pt idx="3">
                  <c:v>1.359216</c:v>
                </c:pt>
                <c:pt idx="4">
                  <c:v>1.897239</c:v>
                </c:pt>
                <c:pt idx="5">
                  <c:v>3.058236</c:v>
                </c:pt>
                <c:pt idx="6">
                  <c:v>4.243385755627436</c:v>
                </c:pt>
                <c:pt idx="7">
                  <c:v>5.635083</c:v>
                </c:pt>
                <c:pt idx="8">
                  <c:v>7.277469</c:v>
                </c:pt>
                <c:pt idx="9">
                  <c:v>9.449757429656982</c:v>
                </c:pt>
                <c:pt idx="10">
                  <c:v>11.47254941720581</c:v>
                </c:pt>
                <c:pt idx="11">
                  <c:v>14.045231999999999</c:v>
                </c:pt>
                <c:pt idx="12">
                  <c:v>17.171220708764647</c:v>
                </c:pt>
                <c:pt idx="13">
                  <c:v>22.190325653137204</c:v>
                </c:pt>
                <c:pt idx="14">
                  <c:v>23.56284227800781</c:v>
                </c:pt>
                <c:pt idx="15">
                  <c:v>25.11642987155273</c:v>
                </c:pt>
                <c:pt idx="16">
                  <c:v>26.989215455200192</c:v>
                </c:pt>
                <c:pt idx="17">
                  <c:v>29.043430878486326</c:v>
                </c:pt>
                <c:pt idx="18">
                  <c:v>32.00312814301758</c:v>
                </c:pt>
                <c:pt idx="19">
                  <c:v>36.528929999999995</c:v>
                </c:pt>
                <c:pt idx="20">
                  <c:v>43.85928556029785</c:v>
                </c:pt>
                <c:pt idx="21">
                  <c:v>53.136017443725585</c:v>
                </c:pt>
                <c:pt idx="22">
                  <c:v>73.73830313027344</c:v>
                </c:pt>
                <c:pt idx="23">
                  <c:v>100.00330121701171</c:v>
                </c:pt>
                <c:pt idx="24">
                  <c:v>211.07075927246612</c:v>
                </c:pt>
                <c:pt idx="25">
                  <c:v>595</c:v>
                </c:pt>
              </c:numCache>
            </c:numRef>
          </c:xVal>
          <c:yVal>
            <c:numRef>
              <c:f>Output!$I$7:$I$32</c:f>
              <c:numCache>
                <c:ptCount val="26"/>
                <c:pt idx="0">
                  <c:v>1.5111408211884479E-10</c:v>
                </c:pt>
                <c:pt idx="1">
                  <c:v>1.2946442354075352E-08</c:v>
                </c:pt>
                <c:pt idx="2">
                  <c:v>3.8564812300243766E-08</c:v>
                </c:pt>
                <c:pt idx="3">
                  <c:v>1.0600780171311803E-07</c:v>
                </c:pt>
                <c:pt idx="4">
                  <c:v>4.95222408070188E-07</c:v>
                </c:pt>
                <c:pt idx="5">
                  <c:v>4.512070100733641E-06</c:v>
                </c:pt>
                <c:pt idx="6">
                  <c:v>2.4048458397916987E-05</c:v>
                </c:pt>
                <c:pt idx="7">
                  <c:v>0.00010442623533351112</c:v>
                </c:pt>
                <c:pt idx="8">
                  <c:v>0.0003978681906865707</c:v>
                </c:pt>
                <c:pt idx="9">
                  <c:v>0.001065545316002606</c:v>
                </c:pt>
                <c:pt idx="10">
                  <c:v>0.0030338224054699643</c:v>
                </c:pt>
                <c:pt idx="11">
                  <c:v>0.009010601198296986</c:v>
                </c:pt>
                <c:pt idx="12">
                  <c:v>0.026346233498037445</c:v>
                </c:pt>
                <c:pt idx="13">
                  <c:v>0.10090576843607789</c:v>
                </c:pt>
                <c:pt idx="14">
                  <c:v>0.1378032140779103</c:v>
                </c:pt>
                <c:pt idx="15">
                  <c:v>0.19254602539891344</c:v>
                </c:pt>
                <c:pt idx="16">
                  <c:v>0.27969802258840926</c:v>
                </c:pt>
                <c:pt idx="17">
                  <c:v>0.408200872759665</c:v>
                </c:pt>
                <c:pt idx="18">
                  <c:v>0.6681334637477133</c:v>
                </c:pt>
                <c:pt idx="19">
                  <c:v>1.2711164911411845</c:v>
                </c:pt>
                <c:pt idx="20">
                  <c:v>3.068099506906108</c:v>
                </c:pt>
                <c:pt idx="21">
                  <c:v>7.706482553452422</c:v>
                </c:pt>
                <c:pt idx="22">
                  <c:v>34.65457452261316</c:v>
                </c:pt>
                <c:pt idx="23">
                  <c:v>136.97737409114845</c:v>
                </c:pt>
                <c:pt idx="24">
                  <c:v>2107.043355627486</c:v>
                </c:pt>
                <c:pt idx="25">
                  <c:v>30345.83745010201</c:v>
                </c:pt>
              </c:numCache>
            </c:numRef>
          </c:yVal>
          <c:smooth val="0"/>
        </c:ser>
        <c:axId val="66674774"/>
        <c:axId val="63202055"/>
      </c:scatterChart>
      <c:valAx>
        <c:axId val="66674774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2055"/>
        <c:crossesAt val="0.1"/>
        <c:crossBetween val="midCat"/>
        <c:dispUnits/>
      </c:valAx>
      <c:valAx>
        <c:axId val="63202055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Bedload Transport Rate (kg/min.)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4774"/>
        <c:crossesAt val="1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-0.00125"/>
          <c:w val="0.939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0.8755366353492736</c:v>
                </c:pt>
                <c:pt idx="2">
                  <c:v>1.101531343208313</c:v>
                </c:pt>
                <c:pt idx="3">
                  <c:v>1.359216</c:v>
                </c:pt>
                <c:pt idx="4">
                  <c:v>1.897239</c:v>
                </c:pt>
                <c:pt idx="5">
                  <c:v>3.058236</c:v>
                </c:pt>
                <c:pt idx="6">
                  <c:v>4.243385755627436</c:v>
                </c:pt>
                <c:pt idx="7">
                  <c:v>5.635083</c:v>
                </c:pt>
                <c:pt idx="8">
                  <c:v>7.277469</c:v>
                </c:pt>
                <c:pt idx="9">
                  <c:v>9.449757429656982</c:v>
                </c:pt>
                <c:pt idx="10">
                  <c:v>11.47254941720581</c:v>
                </c:pt>
                <c:pt idx="11">
                  <c:v>14.045231999999999</c:v>
                </c:pt>
                <c:pt idx="12">
                  <c:v>17.171220708764647</c:v>
                </c:pt>
                <c:pt idx="13">
                  <c:v>22.190325653137204</c:v>
                </c:pt>
                <c:pt idx="14">
                  <c:v>23.56284227800781</c:v>
                </c:pt>
                <c:pt idx="15">
                  <c:v>25.11642987155273</c:v>
                </c:pt>
                <c:pt idx="16">
                  <c:v>26.989215455200192</c:v>
                </c:pt>
                <c:pt idx="17">
                  <c:v>29.043430878486326</c:v>
                </c:pt>
                <c:pt idx="18">
                  <c:v>32.00312814301758</c:v>
                </c:pt>
                <c:pt idx="19">
                  <c:v>36.528929999999995</c:v>
                </c:pt>
                <c:pt idx="20">
                  <c:v>43.85928556029785</c:v>
                </c:pt>
                <c:pt idx="21">
                  <c:v>53.136017443725585</c:v>
                </c:pt>
                <c:pt idx="22">
                  <c:v>73.73830313027344</c:v>
                </c:pt>
                <c:pt idx="23">
                  <c:v>100.00330121701171</c:v>
                </c:pt>
                <c:pt idx="24">
                  <c:v>211.07075927246612</c:v>
                </c:pt>
                <c:pt idx="25">
                  <c:v>595</c:v>
                </c:pt>
              </c:numCache>
            </c:numRef>
          </c:xVal>
          <c:yVal>
            <c:numRef>
              <c:f>Output!$J$7:$J$32</c:f>
              <c:numCache>
                <c:ptCount val="26"/>
                <c:pt idx="0">
                  <c:v>0.04708047996972295</c:v>
                </c:pt>
                <c:pt idx="1">
                  <c:v>0.07592049634536563</c:v>
                </c:pt>
                <c:pt idx="2">
                  <c:v>0.08538919086418457</c:v>
                </c:pt>
                <c:pt idx="3">
                  <c:v>0.0952452832269361</c:v>
                </c:pt>
                <c:pt idx="4">
                  <c:v>0.1122993947573039</c:v>
                </c:pt>
                <c:pt idx="5">
                  <c:v>0.14221804328258833</c:v>
                </c:pt>
                <c:pt idx="6">
                  <c:v>0.17086549089196326</c:v>
                </c:pt>
                <c:pt idx="7">
                  <c:v>0.20082389675121082</c:v>
                </c:pt>
                <c:pt idx="8">
                  <c:v>0.23274932987928673</c:v>
                </c:pt>
                <c:pt idx="9">
                  <c:v>0.2568974946230977</c:v>
                </c:pt>
                <c:pt idx="10">
                  <c:v>0.288569736777561</c:v>
                </c:pt>
                <c:pt idx="11">
                  <c:v>0.32567173944574385</c:v>
                </c:pt>
                <c:pt idx="12">
                  <c:v>0.3669052591363967</c:v>
                </c:pt>
                <c:pt idx="13">
                  <c:v>0.4259451272906878</c:v>
                </c:pt>
                <c:pt idx="14">
                  <c:v>0.440952495447405</c:v>
                </c:pt>
                <c:pt idx="15">
                  <c:v>0.457650029658768</c:v>
                </c:pt>
                <c:pt idx="16">
                  <c:v>0.4770354994507568</c:v>
                </c:pt>
                <c:pt idx="17">
                  <c:v>0.49750038930276697</c:v>
                </c:pt>
                <c:pt idx="18">
                  <c:v>0.5254967244147091</c:v>
                </c:pt>
                <c:pt idx="19">
                  <c:v>0.5644244330240467</c:v>
                </c:pt>
                <c:pt idx="20">
                  <c:v>0.6224812287484862</c:v>
                </c:pt>
                <c:pt idx="21">
                  <c:v>0.6895555094524014</c:v>
                </c:pt>
                <c:pt idx="22">
                  <c:v>0.8149184733974312</c:v>
                </c:pt>
                <c:pt idx="23">
                  <c:v>0.9521501589706454</c:v>
                </c:pt>
                <c:pt idx="24">
                  <c:v>1.3723796629014</c:v>
                </c:pt>
                <c:pt idx="25">
                  <c:v>2.339897659255191</c:v>
                </c:pt>
              </c:numCache>
            </c:numRef>
          </c:yVal>
          <c:smooth val="0"/>
        </c:ser>
        <c:axId val="31947584"/>
        <c:axId val="19092801"/>
      </c:scatterChart>
      <c:valAx>
        <c:axId val="3194758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2801"/>
        <c:crossesAt val="0"/>
        <c:crossBetween val="midCat"/>
        <c:dispUnits/>
      </c:valAx>
      <c:valAx>
        <c:axId val="1909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Transport Stage
(Normalized Shields Stress)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475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-0.00125"/>
          <c:w val="0.968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0.8755366353492736</c:v>
                </c:pt>
                <c:pt idx="2">
                  <c:v>1.101531343208313</c:v>
                </c:pt>
                <c:pt idx="3">
                  <c:v>1.359216</c:v>
                </c:pt>
                <c:pt idx="4">
                  <c:v>1.897239</c:v>
                </c:pt>
                <c:pt idx="5">
                  <c:v>3.058236</c:v>
                </c:pt>
                <c:pt idx="6">
                  <c:v>4.243385755627436</c:v>
                </c:pt>
                <c:pt idx="7">
                  <c:v>5.635083</c:v>
                </c:pt>
                <c:pt idx="8">
                  <c:v>7.277469</c:v>
                </c:pt>
                <c:pt idx="9">
                  <c:v>9.449757429656982</c:v>
                </c:pt>
                <c:pt idx="10">
                  <c:v>11.47254941720581</c:v>
                </c:pt>
                <c:pt idx="11">
                  <c:v>14.045231999999999</c:v>
                </c:pt>
                <c:pt idx="12">
                  <c:v>17.171220708764647</c:v>
                </c:pt>
                <c:pt idx="13">
                  <c:v>22.190325653137204</c:v>
                </c:pt>
                <c:pt idx="14">
                  <c:v>23.56284227800781</c:v>
                </c:pt>
                <c:pt idx="15">
                  <c:v>25.11642987155273</c:v>
                </c:pt>
                <c:pt idx="16">
                  <c:v>26.989215455200192</c:v>
                </c:pt>
                <c:pt idx="17">
                  <c:v>29.043430878486326</c:v>
                </c:pt>
                <c:pt idx="18">
                  <c:v>32.00312814301758</c:v>
                </c:pt>
                <c:pt idx="19">
                  <c:v>36.528929999999995</c:v>
                </c:pt>
                <c:pt idx="20">
                  <c:v>43.85928556029785</c:v>
                </c:pt>
                <c:pt idx="21">
                  <c:v>53.136017443725585</c:v>
                </c:pt>
                <c:pt idx="22">
                  <c:v>73.73830313027344</c:v>
                </c:pt>
                <c:pt idx="23">
                  <c:v>100.00330121701171</c:v>
                </c:pt>
                <c:pt idx="24">
                  <c:v>211.07075927246612</c:v>
                </c:pt>
                <c:pt idx="25">
                  <c:v>595</c:v>
                </c:pt>
              </c:numCache>
            </c:numRef>
          </c:xVal>
          <c:yVal>
            <c:numRef>
              <c:f>Output!$K$7:$K$32</c:f>
              <c:numCache>
                <c:ptCount val="26"/>
                <c:pt idx="0">
                  <c:v>0.31233522780968587</c:v>
                </c:pt>
                <c:pt idx="1">
                  <c:v>0.4302276558094025</c:v>
                </c:pt>
                <c:pt idx="2">
                  <c:v>0.46837882475676906</c:v>
                </c:pt>
                <c:pt idx="3">
                  <c:v>0.5077418729412371</c:v>
                </c:pt>
                <c:pt idx="4">
                  <c:v>0.5811954393394178</c:v>
                </c:pt>
                <c:pt idx="5">
                  <c:v>0.7101743912394596</c:v>
                </c:pt>
                <c:pt idx="6">
                  <c:v>0.8125170006892866</c:v>
                </c:pt>
                <c:pt idx="7">
                  <c:v>0.9174807430818999</c:v>
                </c:pt>
                <c:pt idx="8">
                  <c:v>1.0274577969765302</c:v>
                </c:pt>
                <c:pt idx="9">
                  <c:v>1.1819256877494229</c:v>
                </c:pt>
                <c:pt idx="10">
                  <c:v>1.2840077629007194</c:v>
                </c:pt>
                <c:pt idx="11">
                  <c:v>1.4035903742664044</c:v>
                </c:pt>
                <c:pt idx="12">
                  <c:v>1.5364891831125116</c:v>
                </c:pt>
                <c:pt idx="13">
                  <c:v>1.7267792241034874</c:v>
                </c:pt>
                <c:pt idx="14">
                  <c:v>1.775149127204308</c:v>
                </c:pt>
                <c:pt idx="15">
                  <c:v>1.8289665656380287</c:v>
                </c:pt>
                <c:pt idx="16">
                  <c:v>1.8914474274127666</c:v>
                </c:pt>
                <c:pt idx="17">
                  <c:v>1.9574073431537338</c:v>
                </c:pt>
                <c:pt idx="18">
                  <c:v>2.0476416868708682</c:v>
                </c:pt>
                <c:pt idx="19">
                  <c:v>2.1731086890599176</c:v>
                </c:pt>
                <c:pt idx="20">
                  <c:v>2.360230211915237</c:v>
                </c:pt>
                <c:pt idx="21">
                  <c:v>2.5764157831843457</c:v>
                </c:pt>
                <c:pt idx="22">
                  <c:v>2.9804702686298077</c:v>
                </c:pt>
                <c:pt idx="23">
                  <c:v>3.4227785577463</c:v>
                </c:pt>
                <c:pt idx="24">
                  <c:v>4.778146401848428</c:v>
                </c:pt>
                <c:pt idx="25">
                  <c:v>7.899189398662862</c:v>
                </c:pt>
              </c:numCache>
            </c:numRef>
          </c:yVal>
          <c:smooth val="0"/>
        </c:ser>
        <c:axId val="37617482"/>
        <c:axId val="3013019"/>
      </c:scatterChart>
      <c:valAx>
        <c:axId val="3761748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3019"/>
        <c:crossesAt val="0"/>
        <c:crossBetween val="midCat"/>
        <c:dispUnits/>
      </c:valAx>
      <c:valAx>
        <c:axId val="301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Max Water Depth (m)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174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-0.007"/>
          <c:w val="0.9302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output'!$D$3:$D$28</c:f>
              <c:numCache/>
            </c:numRef>
          </c:xVal>
          <c:yVal>
            <c:numRef>
              <c:f>'conv output'!$F$3:$F$28</c:f>
              <c:numCache/>
            </c:numRef>
          </c:yVal>
          <c:smooth val="0"/>
        </c:ser>
        <c:axId val="27117172"/>
        <c:axId val="42727957"/>
      </c:scatterChart>
      <c:valAx>
        <c:axId val="2711717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7957"/>
        <c:crossesAt val="1E-19"/>
        <c:crossBetween val="midCat"/>
        <c:dispUnits/>
      </c:valAx>
      <c:valAx>
        <c:axId val="4272795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Bedload Transport (tons/day)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7172"/>
        <c:crossesAt val="0.0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08"/>
          <c:w val="0.9285"/>
          <c:h val="0.9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output'!$L$3:$L$28</c:f>
              <c:numCache/>
            </c:numRef>
          </c:xVal>
          <c:yVal>
            <c:numRef>
              <c:f>'conv output'!$D$3:$D$28</c:f>
              <c:numCache/>
            </c:numRef>
          </c:yVal>
          <c:smooth val="0"/>
        </c:ser>
        <c:axId val="49007294"/>
        <c:axId val="38412463"/>
      </c:scatterChart>
      <c:valAx>
        <c:axId val="49007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Hydraulic Radius (ft)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12463"/>
        <c:crosses val="autoZero"/>
        <c:crossBetween val="midCat"/>
        <c:dispUnits/>
      </c:valAx>
      <c:valAx>
        <c:axId val="3841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2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3</xdr:row>
      <xdr:rowOff>57150</xdr:rowOff>
    </xdr:from>
    <xdr:to>
      <xdr:col>23</xdr:col>
      <xdr:colOff>381000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1172825" y="571500"/>
        <a:ext cx="53625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21</xdr:row>
      <xdr:rowOff>104775</xdr:rowOff>
    </xdr:from>
    <xdr:to>
      <xdr:col>23</xdr:col>
      <xdr:colOff>323850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1115675" y="404812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2" ht="15">
      <c r="B2" s="1" t="s">
        <v>0</v>
      </c>
    </row>
    <row r="4" ht="15">
      <c r="B4" s="1" t="s">
        <v>1</v>
      </c>
    </row>
    <row r="6" ht="15">
      <c r="B6" s="1" t="s">
        <v>2</v>
      </c>
    </row>
    <row r="8" ht="15">
      <c r="B8" s="1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8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24.7109375" style="2" customWidth="1"/>
    <col min="3" max="3" width="12.7109375" style="2" customWidth="1"/>
    <col min="4" max="4" width="2.7109375" style="2" customWidth="1"/>
    <col min="5" max="6" width="15.7109375" style="2" customWidth="1"/>
    <col min="7" max="7" width="2.7109375" style="2" customWidth="1"/>
    <col min="8" max="9" width="12.7109375" style="2" customWidth="1"/>
    <col min="10" max="16384" width="9.140625" style="2" customWidth="1"/>
  </cols>
  <sheetData>
    <row r="2" spans="2:8" ht="15">
      <c r="B2" s="2" t="s">
        <v>4</v>
      </c>
      <c r="C2" s="2">
        <v>0.025</v>
      </c>
      <c r="E2" s="3" t="s">
        <v>16</v>
      </c>
      <c r="H2" s="3" t="s">
        <v>20</v>
      </c>
    </row>
    <row r="3" spans="6:9" ht="15">
      <c r="F3" s="2" t="s">
        <v>18</v>
      </c>
      <c r="H3" s="2" t="s">
        <v>21</v>
      </c>
      <c r="I3" s="2" t="s">
        <v>22</v>
      </c>
    </row>
    <row r="4" spans="2:9" ht="15">
      <c r="B4" s="2" t="s">
        <v>5</v>
      </c>
      <c r="C4" s="2" t="s">
        <v>6</v>
      </c>
      <c r="E4" s="2" t="s">
        <v>17</v>
      </c>
      <c r="F4" s="2" t="s">
        <v>19</v>
      </c>
      <c r="H4" s="2">
        <v>0.05</v>
      </c>
      <c r="I4" s="2">
        <v>0</v>
      </c>
    </row>
    <row r="5" spans="5:9" ht="15">
      <c r="E5" s="5">
        <v>0.339804</v>
      </c>
      <c r="F5" s="5">
        <v>100</v>
      </c>
      <c r="H5" s="2">
        <v>1</v>
      </c>
      <c r="I5" s="2">
        <v>0</v>
      </c>
    </row>
    <row r="6" spans="2:9" ht="15">
      <c r="B6" s="2" t="s">
        <v>14</v>
      </c>
      <c r="E6" s="5">
        <v>0.8755366353492736</v>
      </c>
      <c r="F6" s="5">
        <v>90</v>
      </c>
      <c r="H6" s="2">
        <v>2</v>
      </c>
      <c r="I6" s="2">
        <v>2</v>
      </c>
    </row>
    <row r="7" spans="2:9" ht="15">
      <c r="B7" s="2" t="s">
        <v>15</v>
      </c>
      <c r="E7" s="5">
        <v>1.101531343208313</v>
      </c>
      <c r="F7" s="5">
        <v>80</v>
      </c>
      <c r="H7" s="2">
        <v>4</v>
      </c>
      <c r="I7" s="2">
        <v>4</v>
      </c>
    </row>
    <row r="8" spans="5:9" ht="15">
      <c r="E8" s="5">
        <v>1.359216</v>
      </c>
      <c r="F8" s="5">
        <v>70</v>
      </c>
      <c r="H8" s="2">
        <v>8</v>
      </c>
      <c r="I8" s="2">
        <v>10</v>
      </c>
    </row>
    <row r="9" spans="2:9" ht="15">
      <c r="B9" s="2" t="s">
        <v>7</v>
      </c>
      <c r="C9" s="4">
        <v>10.8</v>
      </c>
      <c r="E9" s="5">
        <v>1.897239</v>
      </c>
      <c r="F9" s="5">
        <v>60</v>
      </c>
      <c r="H9" s="2">
        <v>16</v>
      </c>
      <c r="I9" s="2">
        <v>25</v>
      </c>
    </row>
    <row r="10" spans="2:9" ht="15">
      <c r="B10" s="2" t="s">
        <v>8</v>
      </c>
      <c r="C10" s="2">
        <v>0.17</v>
      </c>
      <c r="E10" s="5">
        <v>3.058236</v>
      </c>
      <c r="F10" s="5">
        <v>50</v>
      </c>
      <c r="H10" s="2">
        <v>32</v>
      </c>
      <c r="I10" s="2">
        <v>35</v>
      </c>
    </row>
    <row r="11" spans="2:9" ht="15">
      <c r="B11" s="2" t="s">
        <v>9</v>
      </c>
      <c r="C11" s="4">
        <v>32.8</v>
      </c>
      <c r="E11" s="5">
        <v>4.243385755627436</v>
      </c>
      <c r="F11" s="5">
        <v>45</v>
      </c>
      <c r="H11" s="2">
        <v>64</v>
      </c>
      <c r="I11" s="2">
        <v>48</v>
      </c>
    </row>
    <row r="12" spans="2:9" ht="15">
      <c r="B12" s="2" t="s">
        <v>10</v>
      </c>
      <c r="C12" s="2">
        <v>0.17</v>
      </c>
      <c r="E12" s="5">
        <v>5.635083</v>
      </c>
      <c r="F12" s="5">
        <v>40</v>
      </c>
      <c r="H12" s="2">
        <v>128</v>
      </c>
      <c r="I12" s="2">
        <v>61</v>
      </c>
    </row>
    <row r="13" spans="5:9" ht="15">
      <c r="E13" s="5">
        <v>7.277469</v>
      </c>
      <c r="F13" s="5">
        <v>35</v>
      </c>
      <c r="H13" s="2">
        <v>256</v>
      </c>
      <c r="I13" s="2">
        <v>75</v>
      </c>
    </row>
    <row r="14" spans="2:9" ht="15">
      <c r="B14" s="2" t="s">
        <v>11</v>
      </c>
      <c r="E14" s="5">
        <v>9.449757429656982</v>
      </c>
      <c r="F14" s="5">
        <v>30</v>
      </c>
      <c r="H14" s="2">
        <v>512</v>
      </c>
      <c r="I14" s="2">
        <v>83</v>
      </c>
    </row>
    <row r="15" spans="2:9" ht="15">
      <c r="B15" s="2" t="s">
        <v>12</v>
      </c>
      <c r="C15" s="2" t="s">
        <v>13</v>
      </c>
      <c r="E15" s="5">
        <v>11.47254941720581</v>
      </c>
      <c r="F15" s="5">
        <v>25</v>
      </c>
      <c r="H15" s="2">
        <v>1064</v>
      </c>
      <c r="I15" s="2">
        <v>100</v>
      </c>
    </row>
    <row r="16" spans="2:6" ht="15">
      <c r="B16" s="2">
        <v>0</v>
      </c>
      <c r="C16" s="2">
        <v>30.796992000000003</v>
      </c>
      <c r="E16" s="5">
        <v>14.045231999999999</v>
      </c>
      <c r="F16" s="5">
        <v>20</v>
      </c>
    </row>
    <row r="17" spans="2:6" ht="15">
      <c r="B17" s="2">
        <v>0.45720000000000005</v>
      </c>
      <c r="C17" s="2">
        <v>30.760416000000003</v>
      </c>
      <c r="E17" s="5">
        <v>17.171220708764647</v>
      </c>
      <c r="F17" s="5">
        <v>15</v>
      </c>
    </row>
    <row r="18" spans="2:8" ht="15">
      <c r="B18" s="2">
        <v>0.9144000000000001</v>
      </c>
      <c r="C18" s="2">
        <v>30.309312000000006</v>
      </c>
      <c r="E18" s="5">
        <v>22.190325653137204</v>
      </c>
      <c r="F18" s="5">
        <v>10</v>
      </c>
      <c r="H18" s="3" t="s">
        <v>23</v>
      </c>
    </row>
    <row r="19" spans="2:10" ht="15">
      <c r="B19" s="2">
        <v>1.524</v>
      </c>
      <c r="C19" s="2">
        <v>30.153864000000002</v>
      </c>
      <c r="E19" s="5">
        <v>23.56284227800781</v>
      </c>
      <c r="F19" s="5">
        <v>9</v>
      </c>
      <c r="H19" s="3" t="s">
        <v>24</v>
      </c>
      <c r="J19" s="2">
        <v>67.40104279028661</v>
      </c>
    </row>
    <row r="20" spans="2:10" ht="15">
      <c r="B20" s="2">
        <v>2.1336</v>
      </c>
      <c r="C20" s="2">
        <v>30.220920000000003</v>
      </c>
      <c r="E20" s="5">
        <v>25.11642987155273</v>
      </c>
      <c r="F20" s="5">
        <v>8</v>
      </c>
      <c r="H20" s="3" t="s">
        <v>25</v>
      </c>
      <c r="J20" s="2">
        <v>5.383204199979419</v>
      </c>
    </row>
    <row r="21" spans="2:10" ht="15">
      <c r="B21" s="2">
        <v>2.4384</v>
      </c>
      <c r="C21" s="2">
        <v>29.913072000000003</v>
      </c>
      <c r="E21" s="5">
        <v>26.989215455200192</v>
      </c>
      <c r="F21" s="5">
        <v>7</v>
      </c>
      <c r="H21" s="3" t="s">
        <v>26</v>
      </c>
      <c r="J21" s="2">
        <v>7.999999999999998</v>
      </c>
    </row>
    <row r="22" spans="2:10" ht="15">
      <c r="B22" s="2">
        <v>3.048</v>
      </c>
      <c r="C22" s="2">
        <v>29.77896</v>
      </c>
      <c r="E22" s="5">
        <v>29.043430878486326</v>
      </c>
      <c r="F22" s="5">
        <v>6</v>
      </c>
      <c r="H22" s="3" t="s">
        <v>27</v>
      </c>
      <c r="J22" s="2">
        <v>10.556063286183152</v>
      </c>
    </row>
    <row r="23" spans="2:10" ht="15">
      <c r="B23" s="2">
        <v>3.6576000000000004</v>
      </c>
      <c r="C23" s="2">
        <v>29.580840000000006</v>
      </c>
      <c r="E23" s="5">
        <v>32.00312814301758</v>
      </c>
      <c r="F23" s="5">
        <v>5</v>
      </c>
      <c r="H23" s="3" t="s">
        <v>28</v>
      </c>
      <c r="J23" s="2">
        <v>15.999999999999998</v>
      </c>
    </row>
    <row r="24" spans="2:10" ht="15">
      <c r="B24" s="2">
        <v>4.2672</v>
      </c>
      <c r="C24" s="2">
        <v>29.498544000000003</v>
      </c>
      <c r="E24" s="5">
        <v>36.528929999999995</v>
      </c>
      <c r="F24" s="5">
        <v>4</v>
      </c>
      <c r="H24" s="3" t="s">
        <v>29</v>
      </c>
      <c r="J24" s="2">
        <v>71.20201447017517</v>
      </c>
    </row>
    <row r="25" spans="2:10" ht="15">
      <c r="B25" s="2">
        <v>4.7244</v>
      </c>
      <c r="C25" s="2">
        <v>29.419296000000006</v>
      </c>
      <c r="E25" s="5">
        <v>43.85928556029785</v>
      </c>
      <c r="F25" s="5">
        <v>3</v>
      </c>
      <c r="H25" s="3" t="s">
        <v>30</v>
      </c>
      <c r="J25" s="2">
        <v>156.0337477381728</v>
      </c>
    </row>
    <row r="26" spans="2:10" ht="15">
      <c r="B26" s="2">
        <v>5.1816</v>
      </c>
      <c r="C26" s="2">
        <v>29.903928</v>
      </c>
      <c r="E26" s="5">
        <v>53.136017443725585</v>
      </c>
      <c r="F26" s="5">
        <v>2</v>
      </c>
      <c r="H26" s="3" t="s">
        <v>31</v>
      </c>
      <c r="J26" s="2">
        <v>255.99999999999994</v>
      </c>
    </row>
    <row r="27" spans="2:10" ht="15">
      <c r="B27" s="2">
        <v>5.273040000000001</v>
      </c>
      <c r="C27" s="2">
        <v>29.422344000000002</v>
      </c>
      <c r="E27" s="5">
        <v>73.73830313027344</v>
      </c>
      <c r="F27" s="5">
        <v>1</v>
      </c>
      <c r="H27" s="3" t="s">
        <v>32</v>
      </c>
      <c r="J27" s="2">
        <v>534.5108552590023</v>
      </c>
    </row>
    <row r="28" spans="2:10" ht="15">
      <c r="B28" s="2">
        <v>5.3340000000000005</v>
      </c>
      <c r="C28" s="2">
        <v>29.108400000000003</v>
      </c>
      <c r="E28" s="5">
        <v>100.00330121701171</v>
      </c>
      <c r="F28" s="5">
        <v>0.5</v>
      </c>
      <c r="H28" s="3" t="s">
        <v>33</v>
      </c>
      <c r="J28" s="2">
        <v>691.9519562790532</v>
      </c>
    </row>
    <row r="29" spans="2:8" ht="15">
      <c r="B29" s="2">
        <v>6.096</v>
      </c>
      <c r="C29" s="2">
        <v>29.053536000000005</v>
      </c>
      <c r="E29" s="5">
        <v>211.07075927246612</v>
      </c>
      <c r="F29" s="5">
        <v>0.0999999999999943</v>
      </c>
      <c r="H29" s="3"/>
    </row>
    <row r="30" spans="2:10" ht="15">
      <c r="B30" s="2">
        <v>6.8580000000000005</v>
      </c>
      <c r="C30" s="2">
        <v>28.888944000000002</v>
      </c>
      <c r="E30" s="5">
        <v>595</v>
      </c>
      <c r="F30" s="5">
        <v>0</v>
      </c>
      <c r="H30" s="3" t="s">
        <v>34</v>
      </c>
      <c r="J30" s="2">
        <v>0.25</v>
      </c>
    </row>
    <row r="31" spans="2:8" ht="15">
      <c r="B31" s="2">
        <v>7.62</v>
      </c>
      <c r="C31" s="2">
        <v>29.129736000000005</v>
      </c>
      <c r="H31" s="3"/>
    </row>
    <row r="32" spans="2:8" ht="15">
      <c r="B32" s="2">
        <v>8.5344</v>
      </c>
      <c r="C32" s="2">
        <v>29.190696000000006</v>
      </c>
      <c r="H32" s="3"/>
    </row>
    <row r="33" spans="2:3" ht="15">
      <c r="B33" s="2">
        <v>8.8392</v>
      </c>
      <c r="C33" s="2">
        <v>28.760928000000007</v>
      </c>
    </row>
    <row r="34" spans="2:3" ht="15">
      <c r="B34" s="2">
        <v>9.7536</v>
      </c>
      <c r="C34" s="2">
        <v>28.55976</v>
      </c>
    </row>
    <row r="35" spans="2:3" ht="15">
      <c r="B35" s="2">
        <v>10.515600000000001</v>
      </c>
      <c r="C35" s="2">
        <v>28.568904000000003</v>
      </c>
    </row>
    <row r="36" spans="2:3" ht="15">
      <c r="B36" s="2">
        <v>10.820400000000001</v>
      </c>
      <c r="C36" s="2">
        <v>28.270200000000003</v>
      </c>
    </row>
    <row r="37" spans="2:3" ht="15">
      <c r="B37" s="2">
        <v>10.972800000000001</v>
      </c>
      <c r="C37" s="2">
        <v>28.212288</v>
      </c>
    </row>
    <row r="38" spans="2:3" ht="15">
      <c r="B38" s="2">
        <v>11.7348</v>
      </c>
      <c r="C38" s="2">
        <v>28.215336</v>
      </c>
    </row>
    <row r="39" spans="2:3" ht="15">
      <c r="B39" s="2">
        <v>11.97864</v>
      </c>
      <c r="C39" s="2">
        <v>28.184856</v>
      </c>
    </row>
    <row r="40" spans="2:3" ht="15">
      <c r="B40" s="2">
        <v>12.009119999999998</v>
      </c>
      <c r="C40" s="2">
        <v>28.245816</v>
      </c>
    </row>
    <row r="41" spans="2:3" ht="15">
      <c r="B41" s="2">
        <v>12.649199999999999</v>
      </c>
      <c r="C41" s="2">
        <v>28.242768</v>
      </c>
    </row>
    <row r="42" spans="2:3" ht="15">
      <c r="B42" s="2">
        <v>12.89304</v>
      </c>
      <c r="C42" s="2">
        <v>27.566112</v>
      </c>
    </row>
    <row r="43" spans="2:3" ht="15">
      <c r="B43" s="2">
        <v>13.472159999999999</v>
      </c>
      <c r="C43" s="2">
        <v>27.807458181818184</v>
      </c>
    </row>
    <row r="44" spans="2:3" ht="15">
      <c r="B44" s="2">
        <v>14.020800000000001</v>
      </c>
      <c r="C44" s="2">
        <v>27.412326545454547</v>
      </c>
    </row>
    <row r="45" spans="2:3" ht="15">
      <c r="B45" s="2">
        <v>14.44752</v>
      </c>
      <c r="C45" s="2">
        <v>27.321440727272726</v>
      </c>
    </row>
    <row r="46" spans="2:3" ht="15">
      <c r="B46" s="2">
        <v>14.904720000000001</v>
      </c>
      <c r="C46" s="2">
        <v>27.321994909090908</v>
      </c>
    </row>
    <row r="47" spans="2:3" ht="15">
      <c r="B47" s="2">
        <v>15.17904</v>
      </c>
      <c r="C47" s="2">
        <v>27.474949090909092</v>
      </c>
    </row>
    <row r="48" spans="2:3" ht="15">
      <c r="B48" s="2">
        <v>15.78864</v>
      </c>
      <c r="C48" s="2">
        <v>27.232217454545456</v>
      </c>
    </row>
    <row r="49" spans="2:3" ht="15">
      <c r="B49" s="2">
        <v>16.3068</v>
      </c>
      <c r="C49" s="2">
        <v>27.69052581818182</v>
      </c>
    </row>
    <row r="50" spans="2:3" ht="15">
      <c r="B50" s="2">
        <v>16.764</v>
      </c>
      <c r="C50" s="2">
        <v>27.26414228571429</v>
      </c>
    </row>
    <row r="51" spans="2:3" ht="15">
      <c r="B51" s="2">
        <v>17.46504</v>
      </c>
      <c r="C51" s="2">
        <v>27.538026857142857</v>
      </c>
    </row>
    <row r="52" spans="2:3" ht="15">
      <c r="B52" s="2">
        <v>17.73936</v>
      </c>
      <c r="C52" s="2">
        <v>27.354929142857145</v>
      </c>
    </row>
    <row r="53" spans="2:3" ht="15">
      <c r="B53" s="2">
        <v>18.34896</v>
      </c>
      <c r="C53" s="2">
        <v>27.415453714285718</v>
      </c>
    </row>
    <row r="54" spans="2:3" ht="15">
      <c r="B54" s="2">
        <v>19.3548</v>
      </c>
      <c r="C54" s="2">
        <v>27.32336057142857</v>
      </c>
    </row>
    <row r="55" spans="2:3" ht="15">
      <c r="B55" s="2">
        <v>19.5072</v>
      </c>
      <c r="C55" s="2">
        <v>27.536502857142853</v>
      </c>
    </row>
    <row r="56" spans="2:3" ht="15">
      <c r="B56" s="2">
        <v>20.05584</v>
      </c>
      <c r="C56" s="2">
        <v>27.29244514285714</v>
      </c>
    </row>
    <row r="57" spans="2:3" ht="15">
      <c r="B57" s="2">
        <v>20.7264</v>
      </c>
      <c r="C57" s="2">
        <v>27.200352</v>
      </c>
    </row>
    <row r="58" spans="2:3" ht="15">
      <c r="B58" s="2">
        <v>21.82368</v>
      </c>
      <c r="C58" s="2">
        <v>27.23270769230769</v>
      </c>
    </row>
    <row r="59" spans="2:3" ht="15">
      <c r="B59" s="2">
        <v>22.555200000000003</v>
      </c>
      <c r="C59" s="2">
        <v>27.234583384615384</v>
      </c>
    </row>
    <row r="60" spans="2:3" ht="15">
      <c r="B60" s="2">
        <v>23.4696</v>
      </c>
      <c r="C60" s="2">
        <v>27.205979076923075</v>
      </c>
    </row>
    <row r="61" spans="2:3" ht="15">
      <c r="B61" s="2">
        <v>24.0792</v>
      </c>
      <c r="C61" s="2">
        <v>27.14626953846154</v>
      </c>
    </row>
    <row r="62" spans="2:3" ht="15">
      <c r="B62" s="2">
        <v>24.6888</v>
      </c>
      <c r="C62" s="2">
        <v>27.39136</v>
      </c>
    </row>
    <row r="63" spans="2:3" ht="15">
      <c r="B63" s="2">
        <v>24.9936</v>
      </c>
      <c r="C63" s="2">
        <v>27.117665230769234</v>
      </c>
    </row>
    <row r="64" spans="2:3" ht="15">
      <c r="B64" s="2">
        <v>25.4508</v>
      </c>
      <c r="C64" s="2">
        <v>27.14877046153846</v>
      </c>
    </row>
    <row r="65" spans="2:3" ht="15">
      <c r="B65" s="2">
        <v>25.908</v>
      </c>
      <c r="C65" s="2">
        <v>27.546260923076925</v>
      </c>
    </row>
    <row r="66" spans="2:3" ht="15">
      <c r="B66" s="2">
        <v>26.5176</v>
      </c>
      <c r="C66" s="2">
        <v>27.867551384615386</v>
      </c>
    </row>
    <row r="67" spans="2:3" ht="15">
      <c r="B67" s="2">
        <v>27.127200000000002</v>
      </c>
      <c r="C67" s="2">
        <v>27.19824184615385</v>
      </c>
    </row>
    <row r="68" spans="2:3" ht="15">
      <c r="B68" s="2">
        <v>27.584400000000002</v>
      </c>
      <c r="C68" s="2">
        <v>27.229347076923077</v>
      </c>
    </row>
    <row r="69" spans="2:3" ht="15">
      <c r="B69" s="2">
        <v>28.194000000000003</v>
      </c>
      <c r="C69" s="2">
        <v>27.27631753846154</v>
      </c>
    </row>
    <row r="70" spans="2:3" ht="15">
      <c r="B70" s="2">
        <v>28.803600000000003</v>
      </c>
      <c r="C70" s="2">
        <v>27.323288</v>
      </c>
    </row>
    <row r="71" spans="2:3" ht="15">
      <c r="B71" s="2">
        <v>29.4132</v>
      </c>
      <c r="C71" s="2">
        <v>27.355018461538467</v>
      </c>
    </row>
    <row r="72" spans="2:3" ht="15">
      <c r="B72" s="2">
        <v>29.657040000000002</v>
      </c>
      <c r="C72" s="2">
        <v>27.294683692307697</v>
      </c>
    </row>
    <row r="73" spans="2:3" ht="15">
      <c r="B73" s="2">
        <v>29.93136</v>
      </c>
      <c r="C73" s="2">
        <v>27.554388923076925</v>
      </c>
    </row>
    <row r="74" spans="2:3" ht="15">
      <c r="B74" s="2">
        <v>30.23616</v>
      </c>
      <c r="C74" s="2">
        <v>27.250214153846155</v>
      </c>
    </row>
    <row r="75" spans="2:3" ht="15">
      <c r="B75" s="2">
        <v>30.72384</v>
      </c>
      <c r="C75" s="2">
        <v>27.266079384615388</v>
      </c>
    </row>
    <row r="76" spans="2:3" ht="15">
      <c r="B76" s="2">
        <v>31.02864</v>
      </c>
      <c r="C76" s="2">
        <v>27.525784615384616</v>
      </c>
    </row>
    <row r="77" spans="2:3" ht="15">
      <c r="B77" s="2">
        <v>31.607760000000003</v>
      </c>
      <c r="C77" s="2">
        <v>27.74039507692308</v>
      </c>
    </row>
    <row r="78" spans="2:3" ht="15">
      <c r="B78" s="2">
        <v>32.21736</v>
      </c>
      <c r="C78" s="2">
        <v>27.80260553846154</v>
      </c>
    </row>
    <row r="79" spans="2:3" ht="15">
      <c r="B79" s="2">
        <v>32.73552</v>
      </c>
      <c r="C79" s="2">
        <v>28.230576000000003</v>
      </c>
    </row>
    <row r="80" spans="2:3" ht="15">
      <c r="B80" s="2">
        <v>32.766</v>
      </c>
      <c r="C80" s="2">
        <v>28.270200000000003</v>
      </c>
    </row>
    <row r="81" spans="2:3" ht="15">
      <c r="B81" s="2">
        <v>32.9184</v>
      </c>
      <c r="C81" s="2">
        <v>28.346400000000003</v>
      </c>
    </row>
    <row r="82" spans="2:3" ht="15">
      <c r="B82" s="2">
        <v>33.528</v>
      </c>
      <c r="C82" s="2">
        <v>28.870656</v>
      </c>
    </row>
    <row r="83" spans="2:3" ht="15">
      <c r="B83" s="2">
        <v>34.1376</v>
      </c>
      <c r="C83" s="2">
        <v>29.013912000000005</v>
      </c>
    </row>
    <row r="84" spans="2:3" ht="15">
      <c r="B84" s="2">
        <v>34.7472</v>
      </c>
      <c r="C84" s="2">
        <v>29.288232000000004</v>
      </c>
    </row>
    <row r="85" spans="2:3" ht="15">
      <c r="B85" s="2">
        <v>35.052</v>
      </c>
      <c r="C85" s="2">
        <v>29.422344000000002</v>
      </c>
    </row>
    <row r="86" spans="2:3" ht="15">
      <c r="B86" s="2">
        <v>35.3568</v>
      </c>
      <c r="C86" s="2">
        <v>29.647896000000003</v>
      </c>
    </row>
    <row r="87" spans="2:3" ht="15">
      <c r="B87" s="2">
        <v>35.9664</v>
      </c>
      <c r="C87" s="2">
        <v>30.0228</v>
      </c>
    </row>
    <row r="88" spans="2:3" ht="15">
      <c r="B88" s="2">
        <v>36.576</v>
      </c>
      <c r="C88" s="2">
        <v>30.345888000000002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W32"/>
  <sheetViews>
    <sheetView zoomScalePageLayoutView="0" workbookViewId="0" topLeftCell="A1">
      <selection activeCell="K7" sqref="K7:K32"/>
    </sheetView>
  </sheetViews>
  <sheetFormatPr defaultColWidth="9.140625" defaultRowHeight="15"/>
  <cols>
    <col min="1" max="1" width="2.7109375" style="2" customWidth="1"/>
    <col min="2" max="4" width="10.7109375" style="2" customWidth="1"/>
    <col min="5" max="6" width="9.140625" style="2" customWidth="1"/>
    <col min="7" max="7" width="2.7109375" style="2" customWidth="1"/>
    <col min="8" max="8" width="10.7109375" style="2" customWidth="1"/>
    <col min="9" max="10" width="15.7109375" style="2" customWidth="1"/>
    <col min="11" max="11" width="10.7109375" style="2" customWidth="1"/>
    <col min="12" max="16384" width="9.140625" style="2" customWidth="1"/>
  </cols>
  <sheetData>
    <row r="2" spans="2:6" ht="15">
      <c r="B2" s="3" t="s">
        <v>35</v>
      </c>
      <c r="F2" s="2">
        <v>21.459182111954505</v>
      </c>
    </row>
    <row r="4" ht="15">
      <c r="H4" s="3" t="s">
        <v>36</v>
      </c>
    </row>
    <row r="5" spans="2:13" ht="15">
      <c r="B5" s="3" t="s">
        <v>59</v>
      </c>
      <c r="H5" s="2" t="s">
        <v>37</v>
      </c>
      <c r="I5" s="2" t="s">
        <v>39</v>
      </c>
      <c r="J5" s="2" t="s">
        <v>41</v>
      </c>
      <c r="K5" s="2" t="s">
        <v>43</v>
      </c>
      <c r="L5" s="2" t="s">
        <v>44</v>
      </c>
      <c r="M5" s="3" t="s">
        <v>47</v>
      </c>
    </row>
    <row r="6" spans="2:23" ht="15">
      <c r="B6" s="2" t="s">
        <v>21</v>
      </c>
      <c r="C6" s="2" t="s">
        <v>22</v>
      </c>
      <c r="H6" s="2" t="s">
        <v>38</v>
      </c>
      <c r="I6" s="2" t="s">
        <v>40</v>
      </c>
      <c r="J6" s="2" t="s">
        <v>42</v>
      </c>
      <c r="K6" s="2" t="s">
        <v>46</v>
      </c>
      <c r="L6" s="2" t="s">
        <v>45</v>
      </c>
      <c r="M6" s="2" t="s">
        <v>48</v>
      </c>
      <c r="N6" s="2" t="s">
        <v>49</v>
      </c>
      <c r="O6" s="2" t="s">
        <v>50</v>
      </c>
      <c r="P6" s="2" t="s">
        <v>51</v>
      </c>
      <c r="Q6" s="2" t="s">
        <v>52</v>
      </c>
      <c r="R6" s="2" t="s">
        <v>53</v>
      </c>
      <c r="S6" s="2" t="s">
        <v>54</v>
      </c>
      <c r="T6" s="2" t="s">
        <v>55</v>
      </c>
      <c r="U6" s="2" t="s">
        <v>56</v>
      </c>
      <c r="V6" s="2" t="s">
        <v>57</v>
      </c>
      <c r="W6" s="2" t="s">
        <v>58</v>
      </c>
    </row>
    <row r="7" spans="2:23" ht="15">
      <c r="B7" s="2">
        <v>0.05</v>
      </c>
      <c r="C7" s="2">
        <v>0</v>
      </c>
      <c r="H7" s="2">
        <v>0.339804</v>
      </c>
      <c r="I7" s="2">
        <v>1.5111408211884479E-10</v>
      </c>
      <c r="J7" s="2">
        <v>0.04708047996972295</v>
      </c>
      <c r="K7" s="2">
        <v>0.31233522780968587</v>
      </c>
      <c r="L7" s="2">
        <v>0.13596842640911264</v>
      </c>
      <c r="M7" s="2">
        <v>0</v>
      </c>
      <c r="N7" s="2">
        <v>3.1946980400300007E-11</v>
      </c>
      <c r="O7" s="2">
        <v>1.7611785218603054E-11</v>
      </c>
      <c r="P7" s="2">
        <v>2.96881522230615E-11</v>
      </c>
      <c r="Q7" s="2">
        <v>4.244373604477854E-11</v>
      </c>
      <c r="R7" s="2">
        <v>1.6037874184741178E-11</v>
      </c>
      <c r="S7" s="2">
        <v>1.0391228930669094E-11</v>
      </c>
      <c r="T7" s="2">
        <v>2.8575094182454997E-12</v>
      </c>
      <c r="U7" s="2">
        <v>1.3588478793444858E-13</v>
      </c>
      <c r="V7" s="2">
        <v>8.86634313449381E-16</v>
      </c>
      <c r="W7" s="2">
        <v>4.4276198024827745E-17</v>
      </c>
    </row>
    <row r="8" spans="2:23" ht="15">
      <c r="B8" s="2">
        <v>1</v>
      </c>
      <c r="C8" s="2">
        <v>0</v>
      </c>
      <c r="H8" s="2">
        <v>0.8755366353492736</v>
      </c>
      <c r="I8" s="2">
        <v>1.2946442354075352E-08</v>
      </c>
      <c r="J8" s="2">
        <v>0.07592049634536563</v>
      </c>
      <c r="K8" s="2">
        <v>0.4302276558094025</v>
      </c>
      <c r="L8" s="2">
        <v>0.21925839385912482</v>
      </c>
      <c r="M8" s="2">
        <v>0</v>
      </c>
      <c r="N8" s="2">
        <v>2.737003291420455E-09</v>
      </c>
      <c r="O8" s="2">
        <v>1.5088597891603554E-09</v>
      </c>
      <c r="P8" s="2">
        <v>2.543482023419897E-09</v>
      </c>
      <c r="Q8" s="2">
        <v>3.6362950050092672E-09</v>
      </c>
      <c r="R8" s="2">
        <v>1.3740176342491358E-09</v>
      </c>
      <c r="S8" s="2">
        <v>8.902508915953033E-10</v>
      </c>
      <c r="T8" s="2">
        <v>2.448122666056241E-10</v>
      </c>
      <c r="U8" s="2">
        <v>1.1641698438174262E-11</v>
      </c>
      <c r="V8" s="2">
        <v>7.596088906651357E-14</v>
      </c>
      <c r="W8" s="2">
        <v>3.793288073147577E-15</v>
      </c>
    </row>
    <row r="9" spans="2:23" ht="15">
      <c r="B9" s="2">
        <v>2</v>
      </c>
      <c r="C9" s="2">
        <v>7</v>
      </c>
      <c r="H9" s="2">
        <v>1.101531343208313</v>
      </c>
      <c r="I9" s="2">
        <v>3.8564812300243766E-08</v>
      </c>
      <c r="J9" s="2">
        <v>0.08538919086418457</v>
      </c>
      <c r="K9" s="2">
        <v>0.46837882475676906</v>
      </c>
      <c r="L9" s="2">
        <v>0.24660398368107111</v>
      </c>
      <c r="M9" s="2">
        <v>0</v>
      </c>
      <c r="N9" s="2">
        <v>8.152974795083603E-09</v>
      </c>
      <c r="O9" s="2">
        <v>4.494585691183148E-09</v>
      </c>
      <c r="P9" s="2">
        <v>7.57651439210677E-09</v>
      </c>
      <c r="Q9" s="2">
        <v>1.083178146561268E-08</v>
      </c>
      <c r="R9" s="2">
        <v>4.092918402819971E-09</v>
      </c>
      <c r="S9" s="2">
        <v>2.651875905019591E-09</v>
      </c>
      <c r="T9" s="2">
        <v>7.292458308031777E-10</v>
      </c>
      <c r="U9" s="2">
        <v>3.4678246181114425E-11</v>
      </c>
      <c r="V9" s="2">
        <v>2.2627200190541892E-13</v>
      </c>
      <c r="W9" s="2">
        <v>1.1299431808433495E-14</v>
      </c>
    </row>
    <row r="10" spans="2:23" ht="15">
      <c r="B10" s="2">
        <v>4</v>
      </c>
      <c r="C10" s="2">
        <v>12</v>
      </c>
      <c r="H10" s="2">
        <v>1.359216</v>
      </c>
      <c r="I10" s="2">
        <v>1.0600780171311803E-07</v>
      </c>
      <c r="J10" s="2">
        <v>0.0952452832269361</v>
      </c>
      <c r="K10" s="2">
        <v>0.5077418729412371</v>
      </c>
      <c r="L10" s="2">
        <v>0.27506837847840565</v>
      </c>
      <c r="M10" s="2">
        <v>0</v>
      </c>
      <c r="N10" s="2">
        <v>2.2411075897906264E-08</v>
      </c>
      <c r="O10" s="2">
        <v>1.2354815706714815E-08</v>
      </c>
      <c r="P10" s="2">
        <v>2.0826488901385428E-08</v>
      </c>
      <c r="Q10" s="2">
        <v>2.977463841563254E-08</v>
      </c>
      <c r="R10" s="2">
        <v>1.1250703856566388E-08</v>
      </c>
      <c r="S10" s="2">
        <v>7.2895346389469E-09</v>
      </c>
      <c r="T10" s="2">
        <v>2.004566930860251E-09</v>
      </c>
      <c r="U10" s="2">
        <v>9.532432353892285E-11</v>
      </c>
      <c r="V10" s="2">
        <v>6.219814406063712E-13</v>
      </c>
      <c r="W10" s="2">
        <v>3.106012593277281E-14</v>
      </c>
    </row>
    <row r="11" spans="2:23" ht="15">
      <c r="B11" s="2">
        <v>8</v>
      </c>
      <c r="C11" s="2">
        <v>26</v>
      </c>
      <c r="H11" s="2">
        <v>1.897239</v>
      </c>
      <c r="I11" s="2">
        <v>4.95222408070188E-07</v>
      </c>
      <c r="J11" s="2">
        <v>0.1122993947573039</v>
      </c>
      <c r="K11" s="2">
        <v>0.5811954393394178</v>
      </c>
      <c r="L11" s="2">
        <v>0.3243206526710398</v>
      </c>
      <c r="M11" s="2">
        <v>0</v>
      </c>
      <c r="N11" s="2">
        <v>1.0469481296895432E-07</v>
      </c>
      <c r="O11" s="2">
        <v>5.771633301198405E-08</v>
      </c>
      <c r="P11" s="2">
        <v>9.729231074239755E-08</v>
      </c>
      <c r="Q11" s="2">
        <v>1.3909417889366555E-07</v>
      </c>
      <c r="R11" s="2">
        <v>5.255840198829343E-08</v>
      </c>
      <c r="S11" s="2">
        <v>3.405353982699949E-08</v>
      </c>
      <c r="T11" s="2">
        <v>9.364466073213882E-09</v>
      </c>
      <c r="U11" s="2">
        <v>4.4531383811126985E-10</v>
      </c>
      <c r="V11" s="2">
        <v>2.905627150213185E-12</v>
      </c>
      <c r="W11" s="2">
        <v>1.450994182580773E-13</v>
      </c>
    </row>
    <row r="12" spans="2:23" ht="15">
      <c r="B12" s="2">
        <v>16</v>
      </c>
      <c r="C12" s="2">
        <v>56</v>
      </c>
      <c r="H12" s="2">
        <v>3.058236</v>
      </c>
      <c r="I12" s="2">
        <v>4.512070100733641E-06</v>
      </c>
      <c r="J12" s="2">
        <v>0.14221804328258833</v>
      </c>
      <c r="K12" s="2">
        <v>0.7101743912394596</v>
      </c>
      <c r="L12" s="2">
        <v>0.41072570977509515</v>
      </c>
      <c r="M12" s="2">
        <v>0</v>
      </c>
      <c r="N12" s="2">
        <v>9.53895315722805E-07</v>
      </c>
      <c r="O12" s="2">
        <v>5.258650179465422E-07</v>
      </c>
      <c r="P12" s="2">
        <v>8.8644964197549E-07</v>
      </c>
      <c r="Q12" s="2">
        <v>1.2673147974419895E-06</v>
      </c>
      <c r="R12" s="2">
        <v>4.788700799663885E-07</v>
      </c>
      <c r="S12" s="2">
        <v>3.10268591189778E-07</v>
      </c>
      <c r="T12" s="2">
        <v>8.532151754387988E-08</v>
      </c>
      <c r="U12" s="2">
        <v>4.0573431687283995E-09</v>
      </c>
      <c r="V12" s="2">
        <v>2.6473748309262047E-11</v>
      </c>
      <c r="W12" s="2">
        <v>1.3220297306565434E-12</v>
      </c>
    </row>
    <row r="13" spans="2:23" ht="15">
      <c r="B13" s="2">
        <v>32</v>
      </c>
      <c r="C13" s="2">
        <v>72</v>
      </c>
      <c r="H13" s="2">
        <v>4.243385755627436</v>
      </c>
      <c r="I13" s="2">
        <v>2.4048458397916987E-05</v>
      </c>
      <c r="J13" s="2">
        <v>0.17086549089196326</v>
      </c>
      <c r="K13" s="2">
        <v>0.8125170006892866</v>
      </c>
      <c r="L13" s="2">
        <v>0.4934595386270766</v>
      </c>
      <c r="M13" s="2">
        <v>0</v>
      </c>
      <c r="N13" s="2">
        <v>5.0840769988032515E-06</v>
      </c>
      <c r="O13" s="2">
        <v>2.8027585397999618E-06</v>
      </c>
      <c r="P13" s="2">
        <v>4.724604640657027E-06</v>
      </c>
      <c r="Q13" s="2">
        <v>6.754542040114327E-06</v>
      </c>
      <c r="R13" s="2">
        <v>2.5522846363150262E-06</v>
      </c>
      <c r="S13" s="2">
        <v>1.6536714059904556E-06</v>
      </c>
      <c r="T13" s="2">
        <v>4.5474713807472034E-07</v>
      </c>
      <c r="U13" s="2">
        <v>2.1624852057013185E-08</v>
      </c>
      <c r="V13" s="2">
        <v>1.4109994318321796E-10</v>
      </c>
      <c r="W13" s="2">
        <v>7.0461620206950996E-12</v>
      </c>
    </row>
    <row r="14" spans="2:23" ht="15">
      <c r="B14" s="2">
        <v>64</v>
      </c>
      <c r="C14" s="2">
        <v>89</v>
      </c>
      <c r="H14" s="2">
        <v>5.635083</v>
      </c>
      <c r="I14" s="2">
        <v>0.00010442623533351112</v>
      </c>
      <c r="J14" s="2">
        <v>0.20082389675121082</v>
      </c>
      <c r="K14" s="2">
        <v>0.9174807430818999</v>
      </c>
      <c r="L14" s="2">
        <v>0.5799794149118341</v>
      </c>
      <c r="M14" s="2">
        <v>0</v>
      </c>
      <c r="N14" s="2">
        <v>2.2076717448828462E-05</v>
      </c>
      <c r="O14" s="2">
        <v>1.2170490017169262E-05</v>
      </c>
      <c r="P14" s="2">
        <v>2.05157714436192E-05</v>
      </c>
      <c r="Q14" s="2">
        <v>2.9330420477687196E-05</v>
      </c>
      <c r="R14" s="2">
        <v>1.1082850786519596E-05</v>
      </c>
      <c r="S14" s="2">
        <v>7.1807795971327245E-06</v>
      </c>
      <c r="T14" s="2">
        <v>1.974660116340125E-06</v>
      </c>
      <c r="U14" s="2">
        <v>9.390214759685469E-08</v>
      </c>
      <c r="V14" s="2">
        <v>6.127018883535602E-10</v>
      </c>
      <c r="W14" s="2">
        <v>3.059672937018236E-11</v>
      </c>
    </row>
    <row r="15" spans="2:23" ht="15">
      <c r="B15" s="2">
        <v>128</v>
      </c>
      <c r="C15" s="2">
        <v>99</v>
      </c>
      <c r="H15" s="2">
        <v>7.277469</v>
      </c>
      <c r="I15" s="2">
        <v>0.0003978681906865707</v>
      </c>
      <c r="J15" s="2">
        <v>0.23274932987928673</v>
      </c>
      <c r="K15" s="2">
        <v>1.0274577969765302</v>
      </c>
      <c r="L15" s="2">
        <v>0.6721800659596866</v>
      </c>
      <c r="M15" s="2">
        <v>0</v>
      </c>
      <c r="N15" s="2">
        <v>8.411318860257041E-05</v>
      </c>
      <c r="O15" s="2">
        <v>4.637006043007464E-05</v>
      </c>
      <c r="P15" s="2">
        <v>7.816592103261005E-05</v>
      </c>
      <c r="Q15" s="2">
        <v>0.00011175009125114824</v>
      </c>
      <c r="R15" s="2">
        <v>4.222611086188166E-05</v>
      </c>
      <c r="S15" s="2">
        <v>2.7359061416948414E-05</v>
      </c>
      <c r="T15" s="2">
        <v>7.523535107820329E-06</v>
      </c>
      <c r="U15" s="2">
        <v>3.5777098970027284E-07</v>
      </c>
      <c r="V15" s="2">
        <v>2.3344190372363968E-09</v>
      </c>
      <c r="W15" s="2">
        <v>1.1657477947531216E-10</v>
      </c>
    </row>
    <row r="16" spans="2:23" ht="15">
      <c r="B16" s="2">
        <v>256</v>
      </c>
      <c r="C16" s="2">
        <v>100</v>
      </c>
      <c r="H16" s="2">
        <v>9.449757429656982</v>
      </c>
      <c r="I16" s="2">
        <v>0.001065545316002606</v>
      </c>
      <c r="J16" s="2">
        <v>0.2568974946230977</v>
      </c>
      <c r="K16" s="2">
        <v>1.1819256877494229</v>
      </c>
      <c r="L16" s="2">
        <v>0.7419199658714017</v>
      </c>
      <c r="M16" s="2">
        <v>0</v>
      </c>
      <c r="N16" s="2">
        <v>0.0002252665989076715</v>
      </c>
      <c r="O16" s="2">
        <v>0.00012418535045177092</v>
      </c>
      <c r="P16" s="2">
        <v>0.00020933900466785547</v>
      </c>
      <c r="Q16" s="2">
        <v>0.0002992819961054102</v>
      </c>
      <c r="R16" s="2">
        <v>0.00011308728793885827</v>
      </c>
      <c r="S16" s="2">
        <v>7.327130045945888E-05</v>
      </c>
      <c r="T16" s="2">
        <v>2.014905383636066E-05</v>
      </c>
      <c r="U16" s="2">
        <v>9.581595392657516E-07</v>
      </c>
      <c r="V16" s="2">
        <v>6.251892784950184E-09</v>
      </c>
      <c r="W16" s="2">
        <v>3.1220316964672664E-10</v>
      </c>
    </row>
    <row r="17" spans="2:23" ht="15">
      <c r="B17" s="2">
        <v>512</v>
      </c>
      <c r="C17" s="2">
        <v>100</v>
      </c>
      <c r="H17" s="2">
        <v>11.47254941720581</v>
      </c>
      <c r="I17" s="2">
        <v>0.0030338224054699643</v>
      </c>
      <c r="J17" s="2">
        <v>0.288569736777561</v>
      </c>
      <c r="K17" s="2">
        <v>1.2840077629007194</v>
      </c>
      <c r="L17" s="2">
        <v>0.8333894013860813</v>
      </c>
      <c r="M17" s="2">
        <v>0</v>
      </c>
      <c r="N17" s="2">
        <v>0.0006413794370885659</v>
      </c>
      <c r="O17" s="2">
        <v>0.0003535807374623198</v>
      </c>
      <c r="P17" s="2">
        <v>0.0005960303641356985</v>
      </c>
      <c r="Q17" s="2">
        <v>0.0008521161997545188</v>
      </c>
      <c r="R17" s="2">
        <v>0.0003219823153179739</v>
      </c>
      <c r="S17" s="2">
        <v>0.00020861816918848382</v>
      </c>
      <c r="T17" s="2">
        <v>5.736841977504588E-05</v>
      </c>
      <c r="U17" s="2">
        <v>2.728073442380093E-06</v>
      </c>
      <c r="V17" s="2">
        <v>1.7800399591387695E-08</v>
      </c>
      <c r="W17" s="2">
        <v>8.889053866674427E-10</v>
      </c>
    </row>
    <row r="18" spans="2:23" ht="15">
      <c r="B18" s="2">
        <v>1064</v>
      </c>
      <c r="C18" s="2">
        <v>100</v>
      </c>
      <c r="H18" s="2">
        <v>14.045231999999999</v>
      </c>
      <c r="I18" s="2">
        <v>0.009010601198296986</v>
      </c>
      <c r="J18" s="2">
        <v>0.32567173944574385</v>
      </c>
      <c r="K18" s="2">
        <v>1.4035903742664044</v>
      </c>
      <c r="L18" s="2">
        <v>0.9405399852939711</v>
      </c>
      <c r="M18" s="2">
        <v>0</v>
      </c>
      <c r="N18" s="2">
        <v>0.0019049283550590804</v>
      </c>
      <c r="O18" s="2">
        <v>0.0010501521153408375</v>
      </c>
      <c r="P18" s="2">
        <v>0.0017702393863330192</v>
      </c>
      <c r="Q18" s="2">
        <v>0.0025308268660528066</v>
      </c>
      <c r="R18" s="2">
        <v>0.0009563032532832606</v>
      </c>
      <c r="S18" s="2">
        <v>0.0006196061845568325</v>
      </c>
      <c r="T18" s="2">
        <v>0.00017038701772306207</v>
      </c>
      <c r="U18" s="2">
        <v>8.102511796548077E-06</v>
      </c>
      <c r="V18" s="2">
        <v>5.2868058986952195E-08</v>
      </c>
      <c r="W18" s="2">
        <v>2.640092553814981E-09</v>
      </c>
    </row>
    <row r="19" spans="8:23" ht="15">
      <c r="H19" s="2">
        <v>17.171220708764647</v>
      </c>
      <c r="I19" s="2">
        <v>0.026346233498037445</v>
      </c>
      <c r="J19" s="2">
        <v>0.3669052591363967</v>
      </c>
      <c r="K19" s="2">
        <v>1.5364891831125116</v>
      </c>
      <c r="L19" s="2">
        <v>1.059622390385268</v>
      </c>
      <c r="M19" s="2">
        <v>0</v>
      </c>
      <c r="N19" s="2">
        <v>0.005569848907407465</v>
      </c>
      <c r="O19" s="2">
        <v>0.0030705556966006743</v>
      </c>
      <c r="P19" s="2">
        <v>0.00517602978906303</v>
      </c>
      <c r="Q19" s="2">
        <v>0.007399923056048219</v>
      </c>
      <c r="R19" s="2">
        <v>0.0027961495855232748</v>
      </c>
      <c r="S19" s="2">
        <v>0.0018116759199427992</v>
      </c>
      <c r="T19" s="2">
        <v>0.0004981971852016344</v>
      </c>
      <c r="U19" s="2">
        <v>2.369105712422436E-05</v>
      </c>
      <c r="V19" s="2">
        <v>1.5458171946634525E-07</v>
      </c>
      <c r="W19" s="2">
        <v>7.719406657614119E-09</v>
      </c>
    </row>
    <row r="20" spans="8:23" ht="15">
      <c r="H20" s="2">
        <v>22.190325653137204</v>
      </c>
      <c r="I20" s="2">
        <v>0.10090576843607789</v>
      </c>
      <c r="J20" s="2">
        <v>0.4259451272906878</v>
      </c>
      <c r="K20" s="2">
        <v>1.7267792241034874</v>
      </c>
      <c r="L20" s="2">
        <v>1.2301295299365829</v>
      </c>
      <c r="M20" s="2">
        <v>0</v>
      </c>
      <c r="N20" s="2">
        <v>0.021332456653307408</v>
      </c>
      <c r="O20" s="2">
        <v>0.011760192670969354</v>
      </c>
      <c r="P20" s="2">
        <v>0.01982413400201366</v>
      </c>
      <c r="Q20" s="2">
        <v>0.028341619396716314</v>
      </c>
      <c r="R20" s="2">
        <v>0.010709220451206591</v>
      </c>
      <c r="S20" s="2">
        <v>0.006938697741086372</v>
      </c>
      <c r="T20" s="2">
        <v>0.0019080894356002234</v>
      </c>
      <c r="U20" s="2">
        <v>9.07364737491207E-05</v>
      </c>
      <c r="V20" s="2">
        <v>5.920461909700944E-07</v>
      </c>
      <c r="W20" s="2">
        <v>2.9565237881731804E-08</v>
      </c>
    </row>
    <row r="21" spans="2:23" ht="15">
      <c r="B21" s="3" t="s">
        <v>23</v>
      </c>
      <c r="H21" s="2">
        <v>23.56284227800781</v>
      </c>
      <c r="I21" s="2">
        <v>0.1378032140779103</v>
      </c>
      <c r="J21" s="2">
        <v>0.440952495447405</v>
      </c>
      <c r="K21" s="2">
        <v>1.775149127204308</v>
      </c>
      <c r="L21" s="2">
        <v>1.273470809254961</v>
      </c>
      <c r="M21" s="2">
        <v>0</v>
      </c>
      <c r="N21" s="2">
        <v>0.029132933989454726</v>
      </c>
      <c r="O21" s="2">
        <v>0.016060452968669266</v>
      </c>
      <c r="P21" s="2">
        <v>0.027073074454799256</v>
      </c>
      <c r="Q21" s="2">
        <v>0.03870508401622712</v>
      </c>
      <c r="R21" s="2">
        <v>0.01462517972280276</v>
      </c>
      <c r="S21" s="2">
        <v>0.00947591862245773</v>
      </c>
      <c r="T21" s="2">
        <v>0.0026058060014714146</v>
      </c>
      <c r="U21" s="2">
        <v>0.0001239153906711061</v>
      </c>
      <c r="V21" s="2">
        <v>8.085352231368875E-07</v>
      </c>
      <c r="W21" s="2">
        <v>4.0376133775360477E-08</v>
      </c>
    </row>
    <row r="22" spans="2:23" ht="15">
      <c r="B22" s="3" t="s">
        <v>24</v>
      </c>
      <c r="D22" s="2">
        <v>14.83</v>
      </c>
      <c r="H22" s="2">
        <v>25.11642987155273</v>
      </c>
      <c r="I22" s="2">
        <v>0.19254602539891344</v>
      </c>
      <c r="J22" s="2">
        <v>0.457650029658768</v>
      </c>
      <c r="K22" s="2">
        <v>1.8289665656380287</v>
      </c>
      <c r="L22" s="2">
        <v>1.321693288148366</v>
      </c>
      <c r="M22" s="2">
        <v>0</v>
      </c>
      <c r="N22" s="2">
        <v>0.04070609445079412</v>
      </c>
      <c r="O22" s="2">
        <v>0.02244052438047709</v>
      </c>
      <c r="P22" s="2">
        <v>0.03782794847334448</v>
      </c>
      <c r="Q22" s="2">
        <v>0.05408081473224635</v>
      </c>
      <c r="R22" s="2">
        <v>0.02043508379113965</v>
      </c>
      <c r="S22" s="2">
        <v>0.01324026061341523</v>
      </c>
      <c r="T22" s="2">
        <v>0.003640971597805309</v>
      </c>
      <c r="U22" s="2">
        <v>0.0001731412153129142</v>
      </c>
      <c r="V22" s="2">
        <v>1.129728683410924E-06</v>
      </c>
      <c r="W22" s="2">
        <v>5.641569488375743E-08</v>
      </c>
    </row>
    <row r="23" spans="2:23" ht="15">
      <c r="B23" s="3" t="s">
        <v>25</v>
      </c>
      <c r="D23" s="2">
        <v>3.14</v>
      </c>
      <c r="H23" s="2">
        <v>26.989215455200192</v>
      </c>
      <c r="I23" s="2">
        <v>0.27969802258840926</v>
      </c>
      <c r="J23" s="2">
        <v>0.4770354994507568</v>
      </c>
      <c r="K23" s="2">
        <v>1.8914474274127666</v>
      </c>
      <c r="L23" s="2">
        <v>1.3776785250132657</v>
      </c>
      <c r="M23" s="2">
        <v>0</v>
      </c>
      <c r="N23" s="2">
        <v>0.05913087066635644</v>
      </c>
      <c r="O23" s="2">
        <v>0.032597766077293665</v>
      </c>
      <c r="P23" s="2">
        <v>0.054949991123682755</v>
      </c>
      <c r="Q23" s="2">
        <v>0.07855938292800911</v>
      </c>
      <c r="R23" s="2">
        <v>0.029684604062683834</v>
      </c>
      <c r="S23" s="2">
        <v>0.019233192191088107</v>
      </c>
      <c r="T23" s="2">
        <v>0.005288982486638498</v>
      </c>
      <c r="U23" s="2">
        <v>0.0002515100244279017</v>
      </c>
      <c r="V23" s="2">
        <v>1.6410771302954422E-06</v>
      </c>
      <c r="W23" s="2">
        <v>8.195109854512228E-08</v>
      </c>
    </row>
    <row r="24" spans="2:23" ht="15">
      <c r="B24" s="3" t="s">
        <v>26</v>
      </c>
      <c r="D24" s="2">
        <v>3.03</v>
      </c>
      <c r="H24" s="2">
        <v>29.043430878486326</v>
      </c>
      <c r="I24" s="2">
        <v>0.408200872759665</v>
      </c>
      <c r="J24" s="2">
        <v>0.49750038930276697</v>
      </c>
      <c r="K24" s="2">
        <v>1.9574073431537338</v>
      </c>
      <c r="L24" s="2">
        <v>1.4367811270173891</v>
      </c>
      <c r="M24" s="2">
        <v>0</v>
      </c>
      <c r="N24" s="2">
        <v>0.0862976176580443</v>
      </c>
      <c r="O24" s="2">
        <v>0.047574296162786286</v>
      </c>
      <c r="P24" s="2">
        <v>0.08019589887423344</v>
      </c>
      <c r="Q24" s="2">
        <v>0.11465225380539741</v>
      </c>
      <c r="R24" s="2">
        <v>0.0433227277539387</v>
      </c>
      <c r="S24" s="2">
        <v>0.028069579347401154</v>
      </c>
      <c r="T24" s="2">
        <v>0.007718922168546961</v>
      </c>
      <c r="U24" s="2">
        <v>0.0003670623429124258</v>
      </c>
      <c r="V24" s="2">
        <v>2.3950441646071414E-06</v>
      </c>
      <c r="W24" s="2">
        <v>1.1960223973038024E-07</v>
      </c>
    </row>
    <row r="25" spans="2:23" ht="15">
      <c r="B25" s="3" t="s">
        <v>27</v>
      </c>
      <c r="D25" s="2">
        <v>4.88</v>
      </c>
      <c r="H25" s="2">
        <v>32.00312814301758</v>
      </c>
      <c r="I25" s="2">
        <v>0.6681334637477133</v>
      </c>
      <c r="J25" s="2">
        <v>0.5254967244147091</v>
      </c>
      <c r="K25" s="2">
        <v>2.0476416868708682</v>
      </c>
      <c r="L25" s="2">
        <v>1.517634542973237</v>
      </c>
      <c r="M25" s="2">
        <v>0</v>
      </c>
      <c r="N25" s="2">
        <v>0.1412498846688949</v>
      </c>
      <c r="O25" s="2">
        <v>0.07786847457162714</v>
      </c>
      <c r="P25" s="2">
        <v>0.13126273672802755</v>
      </c>
      <c r="Q25" s="2">
        <v>0.18766007760738754</v>
      </c>
      <c r="R25" s="2">
        <v>0.07090960868738831</v>
      </c>
      <c r="S25" s="2">
        <v>0.045943618759390216</v>
      </c>
      <c r="T25" s="2">
        <v>0.012634147913511976</v>
      </c>
      <c r="U25" s="2">
        <v>0.0006007988981587087</v>
      </c>
      <c r="V25" s="2">
        <v>3.920151230224999E-06</v>
      </c>
      <c r="W25" s="2">
        <v>1.957620966432667E-07</v>
      </c>
    </row>
    <row r="26" spans="2:23" ht="15">
      <c r="B26" s="3" t="s">
        <v>28</v>
      </c>
      <c r="D26" s="2">
        <v>7.61</v>
      </c>
      <c r="H26" s="2">
        <v>36.528929999999995</v>
      </c>
      <c r="I26" s="2">
        <v>1.2711164911411845</v>
      </c>
      <c r="J26" s="2">
        <v>0.5644244330240467</v>
      </c>
      <c r="K26" s="2">
        <v>2.1731086890599176</v>
      </c>
      <c r="L26" s="2">
        <v>1.6300577656491297</v>
      </c>
      <c r="M26" s="2">
        <v>0</v>
      </c>
      <c r="N26" s="2">
        <v>0.26872633615342895</v>
      </c>
      <c r="O26" s="2">
        <v>0.1481439076749761</v>
      </c>
      <c r="P26" s="2">
        <v>0.24972589816324775</v>
      </c>
      <c r="Q26" s="2">
        <v>0.3570212125547069</v>
      </c>
      <c r="R26" s="2">
        <v>0.13490474265025315</v>
      </c>
      <c r="S26" s="2">
        <v>0.08740722420964693</v>
      </c>
      <c r="T26" s="2">
        <v>0.02403632602728921</v>
      </c>
      <c r="U26" s="2">
        <v>0.001143013228263261</v>
      </c>
      <c r="V26" s="2">
        <v>7.458044158656247E-06</v>
      </c>
      <c r="W26" s="2">
        <v>3.7243521374883744E-07</v>
      </c>
    </row>
    <row r="27" spans="2:23" ht="15">
      <c r="B27" s="3" t="s">
        <v>29</v>
      </c>
      <c r="D27" s="2">
        <v>13.93</v>
      </c>
      <c r="H27" s="2">
        <v>43.85928556029785</v>
      </c>
      <c r="I27" s="2">
        <v>3.068099506906108</v>
      </c>
      <c r="J27" s="2">
        <v>0.6224812287484862</v>
      </c>
      <c r="K27" s="2">
        <v>2.360230211915237</v>
      </c>
      <c r="L27" s="2">
        <v>1.7977257920176768</v>
      </c>
      <c r="M27" s="2">
        <v>0</v>
      </c>
      <c r="N27" s="2">
        <v>0.6486259482833227</v>
      </c>
      <c r="O27" s="2">
        <v>0.35757560637159075</v>
      </c>
      <c r="P27" s="2">
        <v>0.6027645069166554</v>
      </c>
      <c r="Q27" s="2">
        <v>0.8617436826822282</v>
      </c>
      <c r="R27" s="2">
        <v>0.32562017508949526</v>
      </c>
      <c r="S27" s="2">
        <v>0.21097520437083436</v>
      </c>
      <c r="T27" s="2">
        <v>0.0580165866355434</v>
      </c>
      <c r="U27" s="2">
        <v>0.0027588960936800197</v>
      </c>
      <c r="V27" s="2">
        <v>1.800151423188142E-05</v>
      </c>
      <c r="W27" s="2">
        <v>8.989485256629883E-07</v>
      </c>
    </row>
    <row r="28" spans="2:23" ht="15">
      <c r="B28" s="3" t="s">
        <v>30</v>
      </c>
      <c r="D28" s="2">
        <v>23.63</v>
      </c>
      <c r="H28" s="2">
        <v>53.136017443725585</v>
      </c>
      <c r="I28" s="2">
        <v>7.706482553452422</v>
      </c>
      <c r="J28" s="2">
        <v>0.6895555094524014</v>
      </c>
      <c r="K28" s="2">
        <v>2.5764157831843457</v>
      </c>
      <c r="L28" s="2">
        <v>1.9914363150560874</v>
      </c>
      <c r="M28" s="2">
        <v>0</v>
      </c>
      <c r="N28" s="2">
        <v>1.6292250440086293</v>
      </c>
      <c r="O28" s="2">
        <v>0.8981619291812519</v>
      </c>
      <c r="P28" s="2">
        <v>1.5140298239797971</v>
      </c>
      <c r="Q28" s="2">
        <v>2.164536267871987</v>
      </c>
      <c r="R28" s="2">
        <v>0.8178959622172741</v>
      </c>
      <c r="S28" s="2">
        <v>0.529929595841055</v>
      </c>
      <c r="T28" s="2">
        <v>0.14572663360861413</v>
      </c>
      <c r="U28" s="2">
        <v>0.006929822375341808</v>
      </c>
      <c r="V28" s="2">
        <v>4.521638071107223E-05</v>
      </c>
      <c r="W28" s="2">
        <v>2.25798775883236E-06</v>
      </c>
    </row>
    <row r="29" spans="2:23" ht="15">
      <c r="B29" s="3" t="s">
        <v>31</v>
      </c>
      <c r="D29" s="2">
        <v>36.16</v>
      </c>
      <c r="H29" s="2">
        <v>73.73830313027344</v>
      </c>
      <c r="I29" s="2">
        <v>34.65457452261316</v>
      </c>
      <c r="J29" s="2">
        <v>0.8149184733974312</v>
      </c>
      <c r="K29" s="2">
        <v>2.9804702686298077</v>
      </c>
      <c r="L29" s="2">
        <v>2.353484555612466</v>
      </c>
      <c r="M29" s="2">
        <v>0</v>
      </c>
      <c r="N29" s="2">
        <v>7.326312660814523</v>
      </c>
      <c r="O29" s="2">
        <v>4.038861996027207</v>
      </c>
      <c r="P29" s="2">
        <v>6.808301842072122</v>
      </c>
      <c r="Q29" s="2">
        <v>9.733504602338277</v>
      </c>
      <c r="R29" s="2">
        <v>3.6779213315295465</v>
      </c>
      <c r="S29" s="2">
        <v>2.382991792096516</v>
      </c>
      <c r="T29" s="2">
        <v>0.6553047319956465</v>
      </c>
      <c r="U29" s="2">
        <v>0.031162082606307876</v>
      </c>
      <c r="V29" s="2">
        <v>0.0002033293949770538</v>
      </c>
      <c r="W29" s="2">
        <v>1.0153738040261878E-05</v>
      </c>
    </row>
    <row r="30" spans="2:23" ht="15">
      <c r="B30" s="3" t="s">
        <v>32</v>
      </c>
      <c r="D30" s="2">
        <v>52.2</v>
      </c>
      <c r="H30" s="2">
        <v>100.00330121701171</v>
      </c>
      <c r="I30" s="2">
        <v>136.97737409114845</v>
      </c>
      <c r="J30" s="2">
        <v>0.9521501589706454</v>
      </c>
      <c r="K30" s="2">
        <v>3.4227785577463</v>
      </c>
      <c r="L30" s="2">
        <v>2.749809664295717</v>
      </c>
      <c r="M30" s="2">
        <v>0</v>
      </c>
      <c r="N30" s="2">
        <v>26.396757690941957</v>
      </c>
      <c r="O30" s="2">
        <v>16.070166760263064</v>
      </c>
      <c r="P30" s="2">
        <v>27.62869254198266</v>
      </c>
      <c r="Q30" s="2">
        <v>39.49942471001402</v>
      </c>
      <c r="R30" s="2">
        <v>14.925330870980046</v>
      </c>
      <c r="S30" s="2">
        <v>9.670391983364938</v>
      </c>
      <c r="T30" s="2">
        <v>2.6592847058766296</v>
      </c>
      <c r="U30" s="2">
        <v>0.12645849424259806</v>
      </c>
      <c r="V30" s="2">
        <v>0.0008251287132796414</v>
      </c>
      <c r="W30" s="2">
        <v>4.1204769261647153E-05</v>
      </c>
    </row>
    <row r="31" spans="2:23" ht="15">
      <c r="B31" s="3" t="s">
        <v>33</v>
      </c>
      <c r="D31" s="2">
        <v>68.59</v>
      </c>
      <c r="H31" s="2">
        <v>211.07075927246612</v>
      </c>
      <c r="I31" s="2">
        <v>2107.043355627486</v>
      </c>
      <c r="J31" s="2">
        <v>1.3723796629014</v>
      </c>
      <c r="K31" s="2">
        <v>4.778146401848428</v>
      </c>
      <c r="L31" s="2">
        <v>3.963432473937667</v>
      </c>
      <c r="M31" s="2">
        <v>0</v>
      </c>
      <c r="N31" s="2">
        <v>228.93198344633964</v>
      </c>
      <c r="O31" s="2">
        <v>172.6376394159785</v>
      </c>
      <c r="P31" s="2">
        <v>382.47098075631504</v>
      </c>
      <c r="Q31" s="2">
        <v>689.2156342526958</v>
      </c>
      <c r="R31" s="2">
        <v>316.34149769694636</v>
      </c>
      <c r="S31" s="2">
        <v>242.62943085513209</v>
      </c>
      <c r="T31" s="2">
        <v>71.39771299254113</v>
      </c>
      <c r="U31" s="2">
        <v>3.395216487143892</v>
      </c>
      <c r="V31" s="2">
        <v>0.022153439578115487</v>
      </c>
      <c r="W31" s="2">
        <v>0.0011062848152985417</v>
      </c>
    </row>
    <row r="32" spans="8:23" ht="15">
      <c r="H32" s="2">
        <v>595</v>
      </c>
      <c r="I32" s="2">
        <v>30345.83745010201</v>
      </c>
      <c r="J32" s="2">
        <v>2.339897659255191</v>
      </c>
      <c r="K32" s="2">
        <v>7.899189398662862</v>
      </c>
      <c r="L32" s="2">
        <v>6.757624452679652</v>
      </c>
      <c r="M32" s="2">
        <v>0</v>
      </c>
      <c r="N32" s="2">
        <v>1976.7007468124189</v>
      </c>
      <c r="O32" s="2">
        <v>1688.2252512429704</v>
      </c>
      <c r="P32" s="2">
        <v>4296.157468264419</v>
      </c>
      <c r="Q32" s="2">
        <v>9043.018755013214</v>
      </c>
      <c r="R32" s="2">
        <v>4991.118504954711</v>
      </c>
      <c r="S32" s="2">
        <v>5034.107905436673</v>
      </c>
      <c r="T32" s="2">
        <v>2905.8092337646162</v>
      </c>
      <c r="U32" s="2">
        <v>407.86748928219936</v>
      </c>
      <c r="V32" s="2">
        <v>2.6973945060099838</v>
      </c>
      <c r="W32" s="2">
        <v>0.13470082477921025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I13">
      <selection activeCell="R52" sqref="R52"/>
    </sheetView>
  </sheetViews>
  <sheetFormatPr defaultColWidth="9.140625" defaultRowHeight="15"/>
  <cols>
    <col min="1" max="1" width="10.421875" style="7" bestFit="1" customWidth="1"/>
    <col min="2" max="2" width="15.00390625" style="7" bestFit="1" customWidth="1"/>
    <col min="3" max="4" width="9.140625" style="7" customWidth="1"/>
    <col min="5" max="5" width="9.8515625" style="7" bestFit="1" customWidth="1"/>
    <col min="6" max="6" width="10.7109375" style="7" bestFit="1" customWidth="1"/>
    <col min="7" max="14" width="9.140625" style="7" customWidth="1"/>
    <col min="15" max="15" width="29.00390625" style="7" bestFit="1" customWidth="1"/>
    <col min="16" max="16" width="9.140625" style="7" customWidth="1"/>
    <col min="17" max="17" width="11.8515625" style="7" bestFit="1" customWidth="1"/>
    <col min="18" max="16384" width="9.140625" style="7" customWidth="1"/>
  </cols>
  <sheetData>
    <row r="1" spans="1:11" ht="12.75">
      <c r="A1" s="6" t="s">
        <v>37</v>
      </c>
      <c r="B1" s="6" t="s">
        <v>39</v>
      </c>
      <c r="D1" s="7" t="s">
        <v>37</v>
      </c>
      <c r="E1" s="11" t="s">
        <v>60</v>
      </c>
      <c r="F1" s="11"/>
      <c r="H1" s="7" t="s">
        <v>61</v>
      </c>
      <c r="K1" s="7" t="s">
        <v>62</v>
      </c>
    </row>
    <row r="2" spans="1:11" ht="12.75">
      <c r="A2" s="6" t="s">
        <v>38</v>
      </c>
      <c r="B2" s="6" t="s">
        <v>40</v>
      </c>
      <c r="D2" s="7" t="s">
        <v>63</v>
      </c>
      <c r="E2" s="7" t="s">
        <v>64</v>
      </c>
      <c r="F2" s="7" t="s">
        <v>65</v>
      </c>
      <c r="H2" s="7" t="s">
        <v>66</v>
      </c>
      <c r="I2" s="7" t="s">
        <v>67</v>
      </c>
      <c r="K2" s="7" t="s">
        <v>66</v>
      </c>
    </row>
    <row r="3" spans="1:12" ht="15">
      <c r="A3" s="2">
        <v>0.339804</v>
      </c>
      <c r="B3" s="2">
        <v>1.5111408211884479E-10</v>
      </c>
      <c r="D3" s="7">
        <f aca="true" t="shared" si="0" ref="D3:D28">A3/0.028317</f>
        <v>12</v>
      </c>
      <c r="E3" s="7">
        <f aca="true" t="shared" si="1" ref="E3:E28">B3*2.2046/2000</f>
        <v>1.6657305271960263E-13</v>
      </c>
      <c r="F3" s="7">
        <f aca="true" t="shared" si="2" ref="F3:F28">E3*60*24</f>
        <v>2.3986519591622776E-10</v>
      </c>
      <c r="H3" s="2">
        <v>0.31233522780968587</v>
      </c>
      <c r="I3" s="7">
        <f aca="true" t="shared" si="3" ref="I3:I28">H3*3.0808</f>
        <v>0.9622423698360802</v>
      </c>
      <c r="K3" s="2">
        <v>0.13596842640911264</v>
      </c>
      <c r="L3" s="7">
        <f aca="true" t="shared" si="4" ref="L3:L28">K3*3.2808</f>
        <v>0.44608521336301676</v>
      </c>
    </row>
    <row r="4" spans="1:12" ht="15">
      <c r="A4" s="2">
        <v>0.8755366353492736</v>
      </c>
      <c r="B4" s="2">
        <v>1.2946442354075352E-08</v>
      </c>
      <c r="D4" s="7">
        <f t="shared" si="0"/>
        <v>30.919116973876953</v>
      </c>
      <c r="E4" s="7">
        <f t="shared" si="1"/>
        <v>1.427086340689726E-11</v>
      </c>
      <c r="F4" s="7">
        <f t="shared" si="2"/>
        <v>2.0550043305932054E-08</v>
      </c>
      <c r="H4" s="2">
        <v>0.4302276558094025</v>
      </c>
      <c r="I4" s="7">
        <f t="shared" si="3"/>
        <v>1.3254453620176072</v>
      </c>
      <c r="K4" s="2">
        <v>0.21925839385912482</v>
      </c>
      <c r="L4" s="7">
        <f t="shared" si="4"/>
        <v>0.7193429385730168</v>
      </c>
    </row>
    <row r="5" spans="1:12" ht="15">
      <c r="A5" s="2">
        <v>1.101531343208313</v>
      </c>
      <c r="B5" s="2">
        <v>3.8564812300243766E-08</v>
      </c>
      <c r="D5" s="7">
        <f t="shared" si="0"/>
        <v>38.900001525878906</v>
      </c>
      <c r="E5" s="7">
        <f t="shared" si="1"/>
        <v>4.25099925985587E-11</v>
      </c>
      <c r="F5" s="7">
        <f t="shared" si="2"/>
        <v>6.121438934192453E-08</v>
      </c>
      <c r="H5" s="2">
        <v>0.46837882475676906</v>
      </c>
      <c r="I5" s="7">
        <f t="shared" si="3"/>
        <v>1.442981483310654</v>
      </c>
      <c r="K5" s="2">
        <v>0.24660398368107111</v>
      </c>
      <c r="L5" s="7">
        <f t="shared" si="4"/>
        <v>0.8090583496608581</v>
      </c>
    </row>
    <row r="6" spans="1:12" ht="15">
      <c r="A6" s="2">
        <v>1.359216</v>
      </c>
      <c r="B6" s="2">
        <v>1.0600780171311803E-07</v>
      </c>
      <c r="D6" s="7">
        <f t="shared" si="0"/>
        <v>48</v>
      </c>
      <c r="E6" s="7">
        <f t="shared" si="1"/>
        <v>1.1685239982837E-10</v>
      </c>
      <c r="F6" s="7">
        <f t="shared" si="2"/>
        <v>1.6826745575285283E-07</v>
      </c>
      <c r="H6" s="2">
        <v>0.5077418729412371</v>
      </c>
      <c r="I6" s="7">
        <f t="shared" si="3"/>
        <v>1.5642511621573632</v>
      </c>
      <c r="K6" s="2">
        <v>0.27506837847840565</v>
      </c>
      <c r="L6" s="7">
        <f t="shared" si="4"/>
        <v>0.9024443361119533</v>
      </c>
    </row>
    <row r="7" spans="1:12" ht="15">
      <c r="A7" s="2">
        <v>1.897239</v>
      </c>
      <c r="B7" s="2">
        <v>4.95222408070188E-07</v>
      </c>
      <c r="D7" s="7">
        <f t="shared" si="0"/>
        <v>67</v>
      </c>
      <c r="E7" s="7">
        <f t="shared" si="1"/>
        <v>5.458836604157683E-10</v>
      </c>
      <c r="F7" s="7">
        <f t="shared" si="2"/>
        <v>7.860724709987064E-07</v>
      </c>
      <c r="H7" s="2">
        <v>0.5811954393394178</v>
      </c>
      <c r="I7" s="7">
        <f t="shared" si="3"/>
        <v>1.7905469095168782</v>
      </c>
      <c r="K7" s="2">
        <v>0.3243206526710398</v>
      </c>
      <c r="L7" s="7">
        <f t="shared" si="4"/>
        <v>1.0640311972831475</v>
      </c>
    </row>
    <row r="8" spans="1:12" ht="15">
      <c r="A8" s="2">
        <v>3.058236</v>
      </c>
      <c r="B8" s="2">
        <v>4.512070100733641E-06</v>
      </c>
      <c r="D8" s="7">
        <f t="shared" si="0"/>
        <v>108</v>
      </c>
      <c r="E8" s="7">
        <f t="shared" si="1"/>
        <v>4.973654872038693E-09</v>
      </c>
      <c r="F8" s="7">
        <f t="shared" si="2"/>
        <v>7.162063015735719E-06</v>
      </c>
      <c r="H8" s="2">
        <v>0.7101743912394596</v>
      </c>
      <c r="I8" s="7">
        <f t="shared" si="3"/>
        <v>2.187905264530527</v>
      </c>
      <c r="K8" s="2">
        <v>0.41072570977509515</v>
      </c>
      <c r="L8" s="7">
        <f t="shared" si="4"/>
        <v>1.3475089086301322</v>
      </c>
    </row>
    <row r="9" spans="1:12" ht="15">
      <c r="A9" s="2">
        <v>4.243385755627436</v>
      </c>
      <c r="B9" s="2">
        <v>2.4048458397916987E-05</v>
      </c>
      <c r="D9" s="7">
        <f t="shared" si="0"/>
        <v>149.85294189453109</v>
      </c>
      <c r="E9" s="7">
        <f t="shared" si="1"/>
        <v>2.6508615692023895E-08</v>
      </c>
      <c r="F9" s="7">
        <f t="shared" si="2"/>
        <v>3.8172406596514405E-05</v>
      </c>
      <c r="H9" s="2">
        <v>0.8125170006892866</v>
      </c>
      <c r="I9" s="7">
        <f t="shared" si="3"/>
        <v>2.503202375723554</v>
      </c>
      <c r="K9" s="2">
        <v>0.4934595386270766</v>
      </c>
      <c r="L9" s="7">
        <f t="shared" si="4"/>
        <v>1.6189420543277129</v>
      </c>
    </row>
    <row r="10" spans="1:12" ht="15">
      <c r="A10" s="2">
        <v>5.635083</v>
      </c>
      <c r="B10" s="2">
        <v>0.00010442623533351112</v>
      </c>
      <c r="D10" s="7">
        <f t="shared" si="0"/>
        <v>199</v>
      </c>
      <c r="E10" s="7">
        <f t="shared" si="1"/>
        <v>1.1510903920812931E-07</v>
      </c>
      <c r="F10" s="7">
        <f t="shared" si="2"/>
        <v>0.0001657570164597062</v>
      </c>
      <c r="H10" s="2">
        <v>0.9174807430818999</v>
      </c>
      <c r="I10" s="7">
        <f t="shared" si="3"/>
        <v>2.826574673286717</v>
      </c>
      <c r="K10" s="2">
        <v>0.5799794149118341</v>
      </c>
      <c r="L10" s="7">
        <f t="shared" si="4"/>
        <v>1.9027964644427455</v>
      </c>
    </row>
    <row r="11" spans="1:12" ht="15">
      <c r="A11" s="2">
        <v>7.277469</v>
      </c>
      <c r="B11" s="2">
        <v>0.0003978681906865707</v>
      </c>
      <c r="D11" s="7">
        <f t="shared" si="0"/>
        <v>257</v>
      </c>
      <c r="E11" s="7">
        <f t="shared" si="1"/>
        <v>4.385701065938069E-07</v>
      </c>
      <c r="F11" s="7">
        <f t="shared" si="2"/>
        <v>0.0006315409534950819</v>
      </c>
      <c r="H11" s="2">
        <v>1.0274577969765302</v>
      </c>
      <c r="I11" s="7">
        <f t="shared" si="3"/>
        <v>3.165391980925294</v>
      </c>
      <c r="K11" s="2">
        <v>0.6721800659596866</v>
      </c>
      <c r="L11" s="7">
        <f t="shared" si="4"/>
        <v>2.20528836040054</v>
      </c>
    </row>
    <row r="12" spans="1:12" ht="15">
      <c r="A12" s="2">
        <v>9.449757429656982</v>
      </c>
      <c r="B12" s="2">
        <v>0.001065545316002606</v>
      </c>
      <c r="D12" s="7">
        <f t="shared" si="0"/>
        <v>333.7132263183594</v>
      </c>
      <c r="E12" s="7">
        <f t="shared" si="1"/>
        <v>1.1745506018296726E-06</v>
      </c>
      <c r="F12" s="7">
        <f t="shared" si="2"/>
        <v>0.0016913528666347285</v>
      </c>
      <c r="H12" s="2">
        <v>1.1819256877494229</v>
      </c>
      <c r="I12" s="7">
        <f t="shared" si="3"/>
        <v>3.641276658818422</v>
      </c>
      <c r="K12" s="2">
        <v>0.7419199658714017</v>
      </c>
      <c r="L12" s="7">
        <f t="shared" si="4"/>
        <v>2.434091024030895</v>
      </c>
    </row>
    <row r="13" spans="1:12" ht="15">
      <c r="A13" s="2">
        <v>11.47254941720581</v>
      </c>
      <c r="B13" s="2">
        <v>0.0030338224054699643</v>
      </c>
      <c r="D13" s="7">
        <f t="shared" si="0"/>
        <v>405.1470642089844</v>
      </c>
      <c r="E13" s="7">
        <f t="shared" si="1"/>
        <v>3.344182437549542E-06</v>
      </c>
      <c r="F13" s="7">
        <f t="shared" si="2"/>
        <v>0.004815622710071341</v>
      </c>
      <c r="H13" s="2">
        <v>1.2840077629007194</v>
      </c>
      <c r="I13" s="7">
        <f t="shared" si="3"/>
        <v>3.955771115944536</v>
      </c>
      <c r="K13" s="2">
        <v>0.8333894013860813</v>
      </c>
      <c r="L13" s="7">
        <f t="shared" si="4"/>
        <v>2.734183948067456</v>
      </c>
    </row>
    <row r="14" spans="1:12" ht="15">
      <c r="A14" s="2">
        <v>14.045231999999999</v>
      </c>
      <c r="B14" s="2">
        <v>0.009010601198296986</v>
      </c>
      <c r="D14" s="7">
        <f t="shared" si="0"/>
        <v>496</v>
      </c>
      <c r="E14" s="7">
        <f t="shared" si="1"/>
        <v>9.93238570088277E-06</v>
      </c>
      <c r="F14" s="7">
        <f t="shared" si="2"/>
        <v>0.01430263540927119</v>
      </c>
      <c r="H14" s="2">
        <v>1.4035903742664044</v>
      </c>
      <c r="I14" s="7">
        <f t="shared" si="3"/>
        <v>4.324181225039939</v>
      </c>
      <c r="K14" s="2">
        <v>0.9405399852939711</v>
      </c>
      <c r="L14" s="7">
        <f t="shared" si="4"/>
        <v>3.0857235837524604</v>
      </c>
    </row>
    <row r="15" spans="1:12" ht="15">
      <c r="A15" s="2">
        <v>17.171220708764647</v>
      </c>
      <c r="B15" s="2">
        <v>0.026346233498037445</v>
      </c>
      <c r="D15" s="7">
        <f t="shared" si="0"/>
        <v>606.3926513671875</v>
      </c>
      <c r="E15" s="7">
        <f t="shared" si="1"/>
        <v>2.9041453184886677E-05</v>
      </c>
      <c r="F15" s="7">
        <f t="shared" si="2"/>
        <v>0.041819692586236815</v>
      </c>
      <c r="H15" s="2">
        <v>1.5364891831125116</v>
      </c>
      <c r="I15" s="7">
        <f t="shared" si="3"/>
        <v>4.733615875333026</v>
      </c>
      <c r="K15" s="2">
        <v>1.059622390385268</v>
      </c>
      <c r="L15" s="7">
        <f t="shared" si="4"/>
        <v>3.4764091383759874</v>
      </c>
    </row>
    <row r="16" spans="1:12" ht="15">
      <c r="A16" s="2">
        <v>22.190325653137204</v>
      </c>
      <c r="B16" s="2">
        <v>0.10090576843607789</v>
      </c>
      <c r="D16" s="7">
        <f t="shared" si="0"/>
        <v>783.6397094726562</v>
      </c>
      <c r="E16" s="7">
        <f t="shared" si="1"/>
        <v>0.00011122842854708866</v>
      </c>
      <c r="F16" s="7">
        <f t="shared" si="2"/>
        <v>0.16016893710780766</v>
      </c>
      <c r="H16" s="2">
        <v>1.7267792241034874</v>
      </c>
      <c r="I16" s="7">
        <f t="shared" si="3"/>
        <v>5.319861433618024</v>
      </c>
      <c r="K16" s="2">
        <v>1.2301295299365829</v>
      </c>
      <c r="L16" s="7">
        <f t="shared" si="4"/>
        <v>4.035808961815941</v>
      </c>
    </row>
    <row r="17" spans="1:12" ht="15">
      <c r="A17" s="2">
        <v>23.56284227800781</v>
      </c>
      <c r="B17" s="2">
        <v>0.1378032140779103</v>
      </c>
      <c r="D17" s="7">
        <f t="shared" si="0"/>
        <v>832.1094140624999</v>
      </c>
      <c r="E17" s="7">
        <f t="shared" si="1"/>
        <v>0.00015190048287808052</v>
      </c>
      <c r="F17" s="7">
        <f t="shared" si="2"/>
        <v>0.21873669534443596</v>
      </c>
      <c r="H17" s="2">
        <v>1.775149127204308</v>
      </c>
      <c r="I17" s="7">
        <f t="shared" si="3"/>
        <v>5.4688794310910325</v>
      </c>
      <c r="K17" s="2">
        <v>1.273470809254961</v>
      </c>
      <c r="L17" s="7">
        <f t="shared" si="4"/>
        <v>4.178003031003676</v>
      </c>
    </row>
    <row r="18" spans="1:12" ht="15">
      <c r="A18" s="2">
        <v>25.11642987155273</v>
      </c>
      <c r="B18" s="2">
        <v>0.19254602539891344</v>
      </c>
      <c r="D18" s="7">
        <f t="shared" si="0"/>
        <v>886.9735449218748</v>
      </c>
      <c r="E18" s="7">
        <f t="shared" si="1"/>
        <v>0.0002122434837972223</v>
      </c>
      <c r="F18" s="7">
        <f t="shared" si="2"/>
        <v>0.30563061666800007</v>
      </c>
      <c r="H18" s="2">
        <v>1.8289665656380287</v>
      </c>
      <c r="I18" s="7">
        <f t="shared" si="3"/>
        <v>5.634680195417639</v>
      </c>
      <c r="K18" s="2">
        <v>1.321693288148366</v>
      </c>
      <c r="L18" s="7">
        <f t="shared" si="4"/>
        <v>4.33621133975716</v>
      </c>
    </row>
    <row r="19" spans="1:12" ht="15">
      <c r="A19" s="2">
        <v>26.989215455200192</v>
      </c>
      <c r="B19" s="2">
        <v>0.27969802258840926</v>
      </c>
      <c r="D19" s="7">
        <f t="shared" si="0"/>
        <v>953.1099853515624</v>
      </c>
      <c r="E19" s="7">
        <f t="shared" si="1"/>
        <v>0.0003083111302992035</v>
      </c>
      <c r="F19" s="7">
        <f t="shared" si="2"/>
        <v>0.4439680276308531</v>
      </c>
      <c r="H19" s="2">
        <v>1.8914474274127666</v>
      </c>
      <c r="I19" s="7">
        <f t="shared" si="3"/>
        <v>5.827171234373251</v>
      </c>
      <c r="K19" s="2">
        <v>1.3776785250132657</v>
      </c>
      <c r="L19" s="7">
        <f t="shared" si="4"/>
        <v>4.519887704863522</v>
      </c>
    </row>
    <row r="20" spans="1:12" ht="15">
      <c r="A20" s="2">
        <v>29.043430878486326</v>
      </c>
      <c r="B20" s="2">
        <v>0.408200872759665</v>
      </c>
      <c r="D20" s="7">
        <f t="shared" si="0"/>
        <v>1025.653525390625</v>
      </c>
      <c r="E20" s="7">
        <f t="shared" si="1"/>
        <v>0.00044995982204297876</v>
      </c>
      <c r="F20" s="7">
        <f t="shared" si="2"/>
        <v>0.6479421437418894</v>
      </c>
      <c r="H20" s="2">
        <v>1.9574073431537338</v>
      </c>
      <c r="I20" s="7">
        <f t="shared" si="3"/>
        <v>6.030380542788023</v>
      </c>
      <c r="K20" s="2">
        <v>1.4367811270173891</v>
      </c>
      <c r="L20" s="7">
        <f t="shared" si="4"/>
        <v>4.71379152151865</v>
      </c>
    </row>
    <row r="21" spans="1:12" ht="15">
      <c r="A21" s="2">
        <v>32.00312814301758</v>
      </c>
      <c r="B21" s="2">
        <v>0.6681334637477133</v>
      </c>
      <c r="D21" s="7">
        <f t="shared" si="0"/>
        <v>1130.173681640625</v>
      </c>
      <c r="E21" s="7">
        <f t="shared" si="1"/>
        <v>0.0007364835170891044</v>
      </c>
      <c r="F21" s="7">
        <f t="shared" si="2"/>
        <v>1.0605362646083103</v>
      </c>
      <c r="H21" s="2">
        <v>2.0476416868708682</v>
      </c>
      <c r="I21" s="7">
        <f t="shared" si="3"/>
        <v>6.308374508911771</v>
      </c>
      <c r="K21" s="2">
        <v>1.517634542973237</v>
      </c>
      <c r="L21" s="7">
        <f t="shared" si="4"/>
        <v>4.979055408586596</v>
      </c>
    </row>
    <row r="22" spans="1:12" ht="15">
      <c r="A22" s="2">
        <v>36.528929999999995</v>
      </c>
      <c r="B22" s="2">
        <v>1.2711164911411845</v>
      </c>
      <c r="D22" s="7">
        <f t="shared" si="0"/>
        <v>1290</v>
      </c>
      <c r="E22" s="7">
        <f t="shared" si="1"/>
        <v>0.0014011517081849278</v>
      </c>
      <c r="F22" s="7">
        <f t="shared" si="2"/>
        <v>2.017658459786296</v>
      </c>
      <c r="H22" s="2">
        <v>2.1731086890599176</v>
      </c>
      <c r="I22" s="7">
        <f t="shared" si="3"/>
        <v>6.694913249255794</v>
      </c>
      <c r="K22" s="2">
        <v>1.6300577656491297</v>
      </c>
      <c r="L22" s="7">
        <f t="shared" si="4"/>
        <v>5.3478935175416655</v>
      </c>
    </row>
    <row r="23" spans="1:12" ht="15">
      <c r="A23" s="2">
        <v>43.85928556029785</v>
      </c>
      <c r="B23" s="2">
        <v>3.068099506906108</v>
      </c>
      <c r="D23" s="7">
        <f t="shared" si="0"/>
        <v>1548.8676611328126</v>
      </c>
      <c r="E23" s="7">
        <f t="shared" si="1"/>
        <v>0.0033819660864626033</v>
      </c>
      <c r="F23" s="7">
        <f t="shared" si="2"/>
        <v>4.870031164506149</v>
      </c>
      <c r="H23" s="2">
        <v>2.360230211915237</v>
      </c>
      <c r="I23" s="7">
        <f t="shared" si="3"/>
        <v>7.271397236868462</v>
      </c>
      <c r="K23" s="2">
        <v>1.7977257920176768</v>
      </c>
      <c r="L23" s="7">
        <f t="shared" si="4"/>
        <v>5.897978778451594</v>
      </c>
    </row>
    <row r="24" spans="1:12" ht="15">
      <c r="A24" s="2">
        <v>53.136017443725585</v>
      </c>
      <c r="B24" s="2">
        <v>7.706482553452422</v>
      </c>
      <c r="D24" s="7">
        <f t="shared" si="0"/>
        <v>1876.4705810546875</v>
      </c>
      <c r="E24" s="7">
        <f t="shared" si="1"/>
        <v>0.008494855718670605</v>
      </c>
      <c r="F24" s="7">
        <f t="shared" si="2"/>
        <v>12.232592234885672</v>
      </c>
      <c r="H24" s="2">
        <v>2.5764157831843457</v>
      </c>
      <c r="I24" s="7">
        <f t="shared" si="3"/>
        <v>7.9374217448343325</v>
      </c>
      <c r="K24" s="2">
        <v>1.9914363150560874</v>
      </c>
      <c r="L24" s="7">
        <f t="shared" si="4"/>
        <v>6.533504262436012</v>
      </c>
    </row>
    <row r="25" spans="1:12" ht="15">
      <c r="A25" s="2">
        <v>73.73830313027344</v>
      </c>
      <c r="B25" s="2">
        <v>34.65457452261316</v>
      </c>
      <c r="D25" s="7">
        <f t="shared" si="0"/>
        <v>2604.0294921875</v>
      </c>
      <c r="E25" s="7">
        <f t="shared" si="1"/>
        <v>0.03819973749627649</v>
      </c>
      <c r="F25" s="7">
        <f t="shared" si="2"/>
        <v>55.00762199463814</v>
      </c>
      <c r="H25" s="2">
        <v>2.9804702686298077</v>
      </c>
      <c r="I25" s="7">
        <f t="shared" si="3"/>
        <v>9.182232803594712</v>
      </c>
      <c r="K25" s="2">
        <v>2.353484555612466</v>
      </c>
      <c r="L25" s="7">
        <f t="shared" si="4"/>
        <v>7.72131213005338</v>
      </c>
    </row>
    <row r="26" spans="1:12" ht="15">
      <c r="A26" s="2">
        <v>100.00330121701171</v>
      </c>
      <c r="B26" s="2">
        <v>136.97737409114845</v>
      </c>
      <c r="D26" s="7">
        <f t="shared" si="0"/>
        <v>3531.5641210937497</v>
      </c>
      <c r="E26" s="7">
        <f t="shared" si="1"/>
        <v>0.15099015946067293</v>
      </c>
      <c r="F26" s="7">
        <f t="shared" si="2"/>
        <v>217.42582962336903</v>
      </c>
      <c r="H26" s="2">
        <v>3.4227785577463</v>
      </c>
      <c r="I26" s="7">
        <f t="shared" si="3"/>
        <v>10.5448961807048</v>
      </c>
      <c r="K26" s="2">
        <v>2.749809664295717</v>
      </c>
      <c r="L26" s="7">
        <f t="shared" si="4"/>
        <v>9.021575546621388</v>
      </c>
    </row>
    <row r="27" spans="1:12" ht="15">
      <c r="A27" s="2">
        <v>211.07075927246612</v>
      </c>
      <c r="B27" s="2">
        <v>2107.043355627486</v>
      </c>
      <c r="D27" s="7">
        <f t="shared" si="0"/>
        <v>7453.853136718795</v>
      </c>
      <c r="E27" s="7">
        <f t="shared" si="1"/>
        <v>2.322593890908178</v>
      </c>
      <c r="F27" s="7">
        <f t="shared" si="2"/>
        <v>3344.535202907776</v>
      </c>
      <c r="H27" s="2">
        <v>4.778146401848428</v>
      </c>
      <c r="I27" s="7">
        <f t="shared" si="3"/>
        <v>14.720513434814636</v>
      </c>
      <c r="K27" s="2">
        <v>3.963432473937667</v>
      </c>
      <c r="L27" s="7">
        <f t="shared" si="4"/>
        <v>13.003229260494699</v>
      </c>
    </row>
    <row r="28" spans="1:12" ht="15">
      <c r="A28" s="2">
        <v>595</v>
      </c>
      <c r="B28" s="2">
        <v>30345.83745010201</v>
      </c>
      <c r="D28" s="7">
        <f t="shared" si="0"/>
        <v>21012.11286506339</v>
      </c>
      <c r="E28" s="7">
        <f t="shared" si="1"/>
        <v>33.45021662124745</v>
      </c>
      <c r="F28" s="7">
        <f t="shared" si="2"/>
        <v>48168.31193459632</v>
      </c>
      <c r="H28" s="2">
        <v>7.899189398662862</v>
      </c>
      <c r="I28" s="7">
        <f t="shared" si="3"/>
        <v>24.335822699400545</v>
      </c>
      <c r="K28" s="2">
        <v>6.757624452679652</v>
      </c>
      <c r="L28" s="7">
        <f t="shared" si="4"/>
        <v>22.170414304351404</v>
      </c>
    </row>
    <row r="41" spans="17:20" ht="12.75">
      <c r="Q41" s="7" t="s">
        <v>68</v>
      </c>
      <c r="R41" s="7" t="s">
        <v>69</v>
      </c>
      <c r="S41" s="12"/>
      <c r="T41" s="12"/>
    </row>
    <row r="42" spans="16:20" ht="12.75">
      <c r="P42" s="7" t="s">
        <v>70</v>
      </c>
      <c r="Q42" s="8">
        <v>3.09</v>
      </c>
      <c r="R42" s="8">
        <f>(41.903*(Q42^2))+(19.288*Q42)+6.5974</f>
        <v>466.29135429999997</v>
      </c>
      <c r="S42" s="12"/>
      <c r="T42" s="12"/>
    </row>
    <row r="43" spans="15:20" ht="12.75">
      <c r="O43" s="7" t="s">
        <v>71</v>
      </c>
      <c r="P43" s="7" t="s">
        <v>72</v>
      </c>
      <c r="Q43" s="9">
        <v>1.34</v>
      </c>
      <c r="R43" s="9">
        <f>(41.903*(Q43^2))+(19.288*Q43)+6.5974</f>
        <v>107.68434680000001</v>
      </c>
      <c r="S43" s="12"/>
      <c r="T43" s="12"/>
    </row>
    <row r="44" spans="15:20" ht="12.75">
      <c r="O44" s="7" t="s">
        <v>73</v>
      </c>
      <c r="P44" s="7" t="s">
        <v>74</v>
      </c>
      <c r="Q44" s="10">
        <v>2.34</v>
      </c>
      <c r="R44" s="10">
        <f>(41.903*(Q44^2))+(19.288*Q44)+6.5974</f>
        <v>281.17538679999996</v>
      </c>
      <c r="S44" s="12"/>
      <c r="T44" s="12"/>
    </row>
    <row r="45" spans="15:20" ht="12.75">
      <c r="O45" s="12"/>
      <c r="P45" s="12"/>
      <c r="Q45" s="12"/>
      <c r="R45" s="12"/>
      <c r="S45" s="12"/>
      <c r="T45" s="12"/>
    </row>
  </sheetData>
  <sheetProtection/>
  <mergeCells count="1">
    <mergeCell ref="E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 Peacock</dc:creator>
  <cp:keywords/>
  <dc:description/>
  <cp:lastModifiedBy>Kathi Peacock</cp:lastModifiedBy>
  <dcterms:created xsi:type="dcterms:W3CDTF">2012-12-27T17:54:50Z</dcterms:created>
  <dcterms:modified xsi:type="dcterms:W3CDTF">2013-01-23T16:36:33Z</dcterms:modified>
  <cp:category/>
  <cp:version/>
  <cp:contentType/>
  <cp:contentStatus/>
</cp:coreProperties>
</file>