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8000" windowHeight="12045" firstSheet="2" activeTab="9"/>
  </bookViews>
  <sheets>
    <sheet name="Note" sheetId="1" r:id="rId1"/>
    <sheet name="Plot Duration Curve" sheetId="2" r:id="rId2"/>
    <sheet name="Plot XS" sheetId="3" r:id="rId3"/>
    <sheet name="Plot Surf Size" sheetId="4" r:id="rId4"/>
    <sheet name="Input" sheetId="5" r:id="rId5"/>
    <sheet name="Plot Bedload" sheetId="6" r:id="rId6"/>
    <sheet name="Plot Shear" sheetId="7" r:id="rId7"/>
    <sheet name="Plot Depth" sheetId="8" r:id="rId8"/>
    <sheet name="Output" sheetId="9" r:id="rId9"/>
    <sheet name="conv output" sheetId="10" r:id="rId10"/>
  </sheets>
  <definedNames/>
  <calcPr fullCalcOnLoad="1"/>
</workbook>
</file>

<file path=xl/sharedStrings.xml><?xml version="1.0" encoding="utf-8"?>
<sst xmlns="http://schemas.openxmlformats.org/spreadsheetml/2006/main" count="94" uniqueCount="75">
  <si>
    <t>This workbook contains bedload transport calculation results from USDA Forest Service's BAGS software.</t>
  </si>
  <si>
    <t>Bedload transport equation used: The surface-based bedload equation of Wilcock and Crowe (2003).</t>
  </si>
  <si>
    <t>Input data are stored in worksheet "Input" and results are stored in worksheet "Output".</t>
  </si>
  <si>
    <t>Calculation was performed by Kathi Peacock on 12/27/2012.</t>
  </si>
  <si>
    <t>Water surface slope</t>
  </si>
  <si>
    <t>Bankfull width</t>
  </si>
  <si>
    <t>N/A</t>
  </si>
  <si>
    <t>Left floodplain boundary</t>
  </si>
  <si>
    <t>Left floodplain Manning's n</t>
  </si>
  <si>
    <t>Right floodplain boundary</t>
  </si>
  <si>
    <t>Right floodplain Manning's n</t>
  </si>
  <si>
    <t>CROSS SECTION</t>
  </si>
  <si>
    <t>Lateral distance (m)</t>
  </si>
  <si>
    <t>Elevation (m)</t>
  </si>
  <si>
    <t>Flow duration curve is given</t>
  </si>
  <si>
    <t>on Columns E and F</t>
  </si>
  <si>
    <t>FLOW DURATION CURVE</t>
  </si>
  <si>
    <t>Discharge (cms)</t>
  </si>
  <si>
    <t>Exceedance</t>
  </si>
  <si>
    <t>probability (%)</t>
  </si>
  <si>
    <t>SURFACE GRAIN SIZE DISTRIBUTION</t>
  </si>
  <si>
    <t>Size (mm)</t>
  </si>
  <si>
    <t>% Finer</t>
  </si>
  <si>
    <t>STATISTICS OF THE ABOVE GRAIN SIZE DISTRIBUTION:</t>
  </si>
  <si>
    <t>Geometric mean (mm)</t>
  </si>
  <si>
    <t>Geometric standard deviation</t>
  </si>
  <si>
    <t>D10 (mm)</t>
  </si>
  <si>
    <t>D16 (mm)</t>
  </si>
  <si>
    <t>D25 (mm)</t>
  </si>
  <si>
    <t>D50 (mm)</t>
  </si>
  <si>
    <t>D65 (mm)</t>
  </si>
  <si>
    <t>D75 (mm)</t>
  </si>
  <si>
    <t>D84 (mm)</t>
  </si>
  <si>
    <t>D90 (mm)</t>
  </si>
  <si>
    <t>Main channel Manning's n</t>
  </si>
  <si>
    <t>Average bedload transport rate (kg/min.)</t>
  </si>
  <si>
    <t>RATING CURVES</t>
  </si>
  <si>
    <t>Discharge</t>
  </si>
  <si>
    <t>(cms)</t>
  </si>
  <si>
    <t>Bedload transport</t>
  </si>
  <si>
    <t>rate (kg/min.)</t>
  </si>
  <si>
    <t>Transport</t>
  </si>
  <si>
    <t>Stage</t>
  </si>
  <si>
    <t>Max water</t>
  </si>
  <si>
    <t>Hydraulic</t>
  </si>
  <si>
    <t>radius (m)</t>
  </si>
  <si>
    <t>depth (m)</t>
  </si>
  <si>
    <t>Sediment transport rate by size, in kg/min.</t>
  </si>
  <si>
    <t>0.05 - 1 mm</t>
  </si>
  <si>
    <t>1 - 2 mm</t>
  </si>
  <si>
    <t>2 - 4 mm</t>
  </si>
  <si>
    <t>4 - 8 mm</t>
  </si>
  <si>
    <t>8 - 16 mm</t>
  </si>
  <si>
    <t>16 - 32 mm</t>
  </si>
  <si>
    <t>32 - 64 mm</t>
  </si>
  <si>
    <t>64 - 128 mm</t>
  </si>
  <si>
    <t>128 - 256 mm</t>
  </si>
  <si>
    <t>256 - 512 mm</t>
  </si>
  <si>
    <t>512 - 1064 mm</t>
  </si>
  <si>
    <t>BEDLOAD GRAIN SIZE DISTRIBUTION</t>
  </si>
  <si>
    <t>Bedload Transport</t>
  </si>
  <si>
    <t>Wtr Depth</t>
  </si>
  <si>
    <t>Hydraulic radius</t>
  </si>
  <si>
    <t>cfs</t>
  </si>
  <si>
    <t>tons/min</t>
  </si>
  <si>
    <t>tons/day</t>
  </si>
  <si>
    <t>m</t>
  </si>
  <si>
    <t>ft</t>
  </si>
  <si>
    <t>hyd radius (ft)</t>
  </si>
  <si>
    <t>Q (cfs)</t>
  </si>
  <si>
    <t>critical</t>
  </si>
  <si>
    <t>~54 cfs (measured at time of survey)</t>
  </si>
  <si>
    <t>low flow</t>
  </si>
  <si>
    <t>~250 cfs (less than measured PHABSIM HF of 280 cfs)</t>
  </si>
  <si>
    <t>BF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</si>
</sst>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##&quot; m&quot;"/>
    <numFmt numFmtId="165" formatCode="###0.##"/>
  </numFmts>
  <fonts count="41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8"/>
      <color indexed="8"/>
      <name val="Arial"/>
      <family val="0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0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8"/>
      <color indexed="8"/>
      <name val="Arial"/>
      <family val="0"/>
    </font>
    <font>
      <b/>
      <sz val="10"/>
      <color indexed="8"/>
      <name val="Calibri"/>
      <family val="0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sz val="10"/>
      <color theme="1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 horizontal="center"/>
    </xf>
    <xf numFmtId="165" fontId="0" fillId="33" borderId="0" xfId="0" applyNumberFormat="1" applyFill="1" applyAlignment="1">
      <alignment horizontal="center"/>
    </xf>
    <xf numFmtId="0" fontId="36" fillId="33" borderId="0" xfId="55" applyFill="1" applyAlignment="1">
      <alignment horizontal="center"/>
      <protection/>
    </xf>
    <xf numFmtId="0" fontId="36" fillId="0" borderId="0" xfId="55">
      <alignment/>
      <protection/>
    </xf>
    <xf numFmtId="0" fontId="36" fillId="34" borderId="0" xfId="55" applyFill="1">
      <alignment/>
      <protection/>
    </xf>
    <xf numFmtId="0" fontId="36" fillId="7" borderId="0" xfId="55" applyFill="1">
      <alignment/>
      <protection/>
    </xf>
    <xf numFmtId="0" fontId="36" fillId="12" borderId="0" xfId="55" applyFill="1">
      <alignment/>
      <protection/>
    </xf>
    <xf numFmtId="0" fontId="36" fillId="0" borderId="0" xfId="55" applyAlignment="1">
      <alignment horizontal="center"/>
      <protection/>
    </xf>
    <xf numFmtId="0" fontId="36" fillId="0" borderId="0" xfId="55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125"/>
          <c:w val="0.972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Input!$E$5:$E$30</c:f>
              <c:numCache>
                <c:ptCount val="26"/>
                <c:pt idx="0">
                  <c:v>0.339804</c:v>
                </c:pt>
                <c:pt idx="1">
                  <c:v>0.8755366353492736</c:v>
                </c:pt>
                <c:pt idx="2">
                  <c:v>0.934461</c:v>
                </c:pt>
                <c:pt idx="3">
                  <c:v>0.934461</c:v>
                </c:pt>
                <c:pt idx="4">
                  <c:v>0.934461</c:v>
                </c:pt>
                <c:pt idx="5">
                  <c:v>0.934461</c:v>
                </c:pt>
                <c:pt idx="6">
                  <c:v>0.934461</c:v>
                </c:pt>
                <c:pt idx="7">
                  <c:v>0.934461</c:v>
                </c:pt>
                <c:pt idx="8">
                  <c:v>0.934461</c:v>
                </c:pt>
                <c:pt idx="9">
                  <c:v>0.934461</c:v>
                </c:pt>
                <c:pt idx="10">
                  <c:v>0.934461</c:v>
                </c:pt>
                <c:pt idx="11">
                  <c:v>1.5008009999999998</c:v>
                </c:pt>
                <c:pt idx="12">
                  <c:v>1.5008009999999998</c:v>
                </c:pt>
                <c:pt idx="13">
                  <c:v>1.5008009999999998</c:v>
                </c:pt>
                <c:pt idx="14">
                  <c:v>1.5008009999999998</c:v>
                </c:pt>
                <c:pt idx="15">
                  <c:v>1.5008009999999998</c:v>
                </c:pt>
                <c:pt idx="16">
                  <c:v>2.636595455200195</c:v>
                </c:pt>
                <c:pt idx="17">
                  <c:v>4.690810878486328</c:v>
                </c:pt>
                <c:pt idx="18">
                  <c:v>7.650508143017578</c:v>
                </c:pt>
                <c:pt idx="19">
                  <c:v>12.176309999999999</c:v>
                </c:pt>
                <c:pt idx="20">
                  <c:v>19.50666556029785</c:v>
                </c:pt>
                <c:pt idx="21">
                  <c:v>28.783397443725583</c:v>
                </c:pt>
                <c:pt idx="22">
                  <c:v>49.385683130273435</c:v>
                </c:pt>
                <c:pt idx="23">
                  <c:v>75.65068121701171</c:v>
                </c:pt>
                <c:pt idx="24">
                  <c:v>186.71813927246612</c:v>
                </c:pt>
                <c:pt idx="25">
                  <c:v>571</c:v>
                </c:pt>
              </c:numCache>
            </c:numRef>
          </c:xVal>
          <c:yVal>
            <c:numRef>
              <c:f>Input!$F$5:$F$30</c:f>
              <c:numCache>
                <c:ptCount val="26"/>
                <c:pt idx="0">
                  <c:v>100</c:v>
                </c:pt>
                <c:pt idx="1">
                  <c:v>90</c:v>
                </c:pt>
                <c:pt idx="2">
                  <c:v>80</c:v>
                </c:pt>
                <c:pt idx="3">
                  <c:v>70</c:v>
                </c:pt>
                <c:pt idx="4">
                  <c:v>60</c:v>
                </c:pt>
                <c:pt idx="5">
                  <c:v>50</c:v>
                </c:pt>
                <c:pt idx="6">
                  <c:v>45</c:v>
                </c:pt>
                <c:pt idx="7">
                  <c:v>40</c:v>
                </c:pt>
                <c:pt idx="8">
                  <c:v>35</c:v>
                </c:pt>
                <c:pt idx="9">
                  <c:v>30</c:v>
                </c:pt>
                <c:pt idx="10">
                  <c:v>25</c:v>
                </c:pt>
                <c:pt idx="11">
                  <c:v>20</c:v>
                </c:pt>
                <c:pt idx="12">
                  <c:v>15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0.5</c:v>
                </c:pt>
                <c:pt idx="24">
                  <c:v>0.0999999999999943</c:v>
                </c:pt>
                <c:pt idx="25">
                  <c:v>0</c:v>
                </c:pt>
              </c:numCache>
            </c:numRef>
          </c:yVal>
          <c:smooth val="0"/>
        </c:ser>
        <c:axId val="53583286"/>
        <c:axId val="12487527"/>
      </c:scatterChart>
      <c:valAx>
        <c:axId val="53583286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87527"/>
        <c:crossesAt val="0"/>
        <c:crossBetween val="midCat"/>
        <c:dispUnits/>
      </c:valAx>
      <c:valAx>
        <c:axId val="1248752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Exceedance Probability (%)</a:t>
                </a:r>
              </a:p>
            </c:rich>
          </c:tx>
          <c:layout>
            <c:manualLayout>
              <c:xMode val="factor"/>
              <c:yMode val="factor"/>
              <c:x val="0.009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83286"/>
        <c:crossesAt val="1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-0.00125"/>
          <c:w val="0.93675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Input!$B$16:$B$93</c:f>
              <c:numCache>
                <c:ptCount val="78"/>
                <c:pt idx="0">
                  <c:v>0</c:v>
                </c:pt>
                <c:pt idx="1">
                  <c:v>0.9144000000000001</c:v>
                </c:pt>
                <c:pt idx="2">
                  <c:v>1.524</c:v>
                </c:pt>
                <c:pt idx="3">
                  <c:v>1.8288000000000002</c:v>
                </c:pt>
                <c:pt idx="4">
                  <c:v>2.7432000000000003</c:v>
                </c:pt>
                <c:pt idx="5">
                  <c:v>3.1394400000000005</c:v>
                </c:pt>
                <c:pt idx="6">
                  <c:v>3.44424</c:v>
                </c:pt>
                <c:pt idx="7">
                  <c:v>4.05384</c:v>
                </c:pt>
                <c:pt idx="8">
                  <c:v>4.572</c:v>
                </c:pt>
                <c:pt idx="9">
                  <c:v>5.15112</c:v>
                </c:pt>
                <c:pt idx="10">
                  <c:v>6.06552</c:v>
                </c:pt>
                <c:pt idx="11">
                  <c:v>6.76656</c:v>
                </c:pt>
                <c:pt idx="12">
                  <c:v>6.949440000000001</c:v>
                </c:pt>
                <c:pt idx="13">
                  <c:v>7.7114400000000005</c:v>
                </c:pt>
                <c:pt idx="14">
                  <c:v>8.01624</c:v>
                </c:pt>
                <c:pt idx="15">
                  <c:v>8.5344</c:v>
                </c:pt>
                <c:pt idx="16">
                  <c:v>9.4488</c:v>
                </c:pt>
                <c:pt idx="17">
                  <c:v>9.784080000000001</c:v>
                </c:pt>
                <c:pt idx="18">
                  <c:v>10.698480000000002</c:v>
                </c:pt>
                <c:pt idx="19">
                  <c:v>11.61288</c:v>
                </c:pt>
                <c:pt idx="20">
                  <c:v>12.0396</c:v>
                </c:pt>
                <c:pt idx="21">
                  <c:v>12.100560000000002</c:v>
                </c:pt>
                <c:pt idx="22">
                  <c:v>12.192</c:v>
                </c:pt>
                <c:pt idx="23">
                  <c:v>12.3444</c:v>
                </c:pt>
                <c:pt idx="24">
                  <c:v>12.4968</c:v>
                </c:pt>
                <c:pt idx="25">
                  <c:v>12.557760000000002</c:v>
                </c:pt>
                <c:pt idx="26">
                  <c:v>12.6492</c:v>
                </c:pt>
                <c:pt idx="27">
                  <c:v>12.8016</c:v>
                </c:pt>
                <c:pt idx="28">
                  <c:v>13.1064</c:v>
                </c:pt>
                <c:pt idx="29">
                  <c:v>13.563600000000001</c:v>
                </c:pt>
                <c:pt idx="30">
                  <c:v>14.020800000000001</c:v>
                </c:pt>
                <c:pt idx="31">
                  <c:v>14.630400000000002</c:v>
                </c:pt>
                <c:pt idx="32">
                  <c:v>15.0876</c:v>
                </c:pt>
                <c:pt idx="33">
                  <c:v>15.5448</c:v>
                </c:pt>
                <c:pt idx="34">
                  <c:v>16.002000000000002</c:v>
                </c:pt>
                <c:pt idx="35">
                  <c:v>16.4592</c:v>
                </c:pt>
                <c:pt idx="36">
                  <c:v>16.9164</c:v>
                </c:pt>
                <c:pt idx="37">
                  <c:v>17.3736</c:v>
                </c:pt>
                <c:pt idx="38">
                  <c:v>17.6784</c:v>
                </c:pt>
                <c:pt idx="39">
                  <c:v>17.9832</c:v>
                </c:pt>
                <c:pt idx="40">
                  <c:v>18.4404</c:v>
                </c:pt>
                <c:pt idx="41">
                  <c:v>18.8976</c:v>
                </c:pt>
                <c:pt idx="42">
                  <c:v>19.3548</c:v>
                </c:pt>
                <c:pt idx="43">
                  <c:v>19.720560000000003</c:v>
                </c:pt>
                <c:pt idx="44">
                  <c:v>20.1168</c:v>
                </c:pt>
                <c:pt idx="45">
                  <c:v>20.4216</c:v>
                </c:pt>
                <c:pt idx="46">
                  <c:v>20.7264</c:v>
                </c:pt>
                <c:pt idx="47">
                  <c:v>21.031200000000002</c:v>
                </c:pt>
                <c:pt idx="48">
                  <c:v>21.640800000000002</c:v>
                </c:pt>
                <c:pt idx="49">
                  <c:v>22.250400000000003</c:v>
                </c:pt>
                <c:pt idx="50">
                  <c:v>22.86</c:v>
                </c:pt>
                <c:pt idx="51">
                  <c:v>23.0886</c:v>
                </c:pt>
                <c:pt idx="52">
                  <c:v>23.622</c:v>
                </c:pt>
                <c:pt idx="53">
                  <c:v>24.0792</c:v>
                </c:pt>
                <c:pt idx="54">
                  <c:v>24.5364</c:v>
                </c:pt>
                <c:pt idx="55">
                  <c:v>24.9936</c:v>
                </c:pt>
                <c:pt idx="56">
                  <c:v>25.4508</c:v>
                </c:pt>
                <c:pt idx="57">
                  <c:v>25.908</c:v>
                </c:pt>
                <c:pt idx="58">
                  <c:v>26.3652</c:v>
                </c:pt>
                <c:pt idx="59">
                  <c:v>26.822400000000002</c:v>
                </c:pt>
                <c:pt idx="60">
                  <c:v>27.279600000000002</c:v>
                </c:pt>
                <c:pt idx="61">
                  <c:v>27.736800000000002</c:v>
                </c:pt>
                <c:pt idx="62">
                  <c:v>28.102560000000004</c:v>
                </c:pt>
                <c:pt idx="63">
                  <c:v>28.55976</c:v>
                </c:pt>
                <c:pt idx="64">
                  <c:v>28.86456</c:v>
                </c:pt>
                <c:pt idx="65">
                  <c:v>29.260800000000003</c:v>
                </c:pt>
                <c:pt idx="66">
                  <c:v>29.5656</c:v>
                </c:pt>
                <c:pt idx="67">
                  <c:v>29.718</c:v>
                </c:pt>
                <c:pt idx="68">
                  <c:v>30.1752</c:v>
                </c:pt>
                <c:pt idx="69">
                  <c:v>30.6324</c:v>
                </c:pt>
                <c:pt idx="70">
                  <c:v>31.18104</c:v>
                </c:pt>
                <c:pt idx="71">
                  <c:v>31.3944</c:v>
                </c:pt>
                <c:pt idx="72">
                  <c:v>31.79064</c:v>
                </c:pt>
                <c:pt idx="73">
                  <c:v>32.73552</c:v>
                </c:pt>
                <c:pt idx="74">
                  <c:v>33.13176</c:v>
                </c:pt>
                <c:pt idx="75">
                  <c:v>33.9852</c:v>
                </c:pt>
                <c:pt idx="76">
                  <c:v>34.1376</c:v>
                </c:pt>
                <c:pt idx="77">
                  <c:v>34.445448000000006</c:v>
                </c:pt>
              </c:numCache>
            </c:numRef>
          </c:xVal>
          <c:yVal>
            <c:numRef>
              <c:f>Input!$C$16:$C$93</c:f>
              <c:numCache>
                <c:ptCount val="78"/>
                <c:pt idx="0">
                  <c:v>31.540703999999998</c:v>
                </c:pt>
                <c:pt idx="1">
                  <c:v>31.19628</c:v>
                </c:pt>
                <c:pt idx="2">
                  <c:v>31.376112</c:v>
                </c:pt>
                <c:pt idx="3">
                  <c:v>31.19628</c:v>
                </c:pt>
                <c:pt idx="4">
                  <c:v>31.083503999999998</c:v>
                </c:pt>
                <c:pt idx="5">
                  <c:v>30.275784</c:v>
                </c:pt>
                <c:pt idx="6">
                  <c:v>30.537912000000002</c:v>
                </c:pt>
                <c:pt idx="7">
                  <c:v>30.355031999999998</c:v>
                </c:pt>
                <c:pt idx="8">
                  <c:v>30.443424</c:v>
                </c:pt>
                <c:pt idx="9">
                  <c:v>30.257496</c:v>
                </c:pt>
                <c:pt idx="10">
                  <c:v>30.12948</c:v>
                </c:pt>
                <c:pt idx="11">
                  <c:v>30.114240000000002</c:v>
                </c:pt>
                <c:pt idx="12">
                  <c:v>30.614112000000002</c:v>
                </c:pt>
                <c:pt idx="13">
                  <c:v>30.333696</c:v>
                </c:pt>
                <c:pt idx="14">
                  <c:v>30.001464</c:v>
                </c:pt>
                <c:pt idx="15">
                  <c:v>29.998416000000002</c:v>
                </c:pt>
                <c:pt idx="16">
                  <c:v>29.897831999999998</c:v>
                </c:pt>
                <c:pt idx="17">
                  <c:v>29.309568</c:v>
                </c:pt>
                <c:pt idx="18">
                  <c:v>29.157168000000002</c:v>
                </c:pt>
                <c:pt idx="19">
                  <c:v>29.327856</c:v>
                </c:pt>
                <c:pt idx="20">
                  <c:v>28.843224</c:v>
                </c:pt>
                <c:pt idx="21">
                  <c:v>28.803600000000003</c:v>
                </c:pt>
                <c:pt idx="22">
                  <c:v>28.782263999999998</c:v>
                </c:pt>
                <c:pt idx="23">
                  <c:v>28.843224</c:v>
                </c:pt>
                <c:pt idx="24">
                  <c:v>28.919424</c:v>
                </c:pt>
                <c:pt idx="25">
                  <c:v>28.843224</c:v>
                </c:pt>
                <c:pt idx="26">
                  <c:v>28.538424</c:v>
                </c:pt>
                <c:pt idx="27">
                  <c:v>28.468042909090908</c:v>
                </c:pt>
                <c:pt idx="28">
                  <c:v>28.428141818181818</c:v>
                </c:pt>
                <c:pt idx="29">
                  <c:v>28.357760727272726</c:v>
                </c:pt>
                <c:pt idx="30">
                  <c:v>28.277958545454545</c:v>
                </c:pt>
                <c:pt idx="31">
                  <c:v>28.289596363636363</c:v>
                </c:pt>
                <c:pt idx="32">
                  <c:v>28.34113527272727</c:v>
                </c:pt>
                <c:pt idx="33">
                  <c:v>28.47469309090909</c:v>
                </c:pt>
                <c:pt idx="34">
                  <c:v>28.221431999999997</c:v>
                </c:pt>
                <c:pt idx="35">
                  <c:v>28.123896</c:v>
                </c:pt>
                <c:pt idx="36">
                  <c:v>28.059887999999997</c:v>
                </c:pt>
                <c:pt idx="37">
                  <c:v>28.114752</c:v>
                </c:pt>
                <c:pt idx="38">
                  <c:v>28.111704</c:v>
                </c:pt>
                <c:pt idx="39">
                  <c:v>28.200096</c:v>
                </c:pt>
                <c:pt idx="40">
                  <c:v>28.044648</c:v>
                </c:pt>
                <c:pt idx="41">
                  <c:v>28.099512</c:v>
                </c:pt>
                <c:pt idx="42">
                  <c:v>28.218384</c:v>
                </c:pt>
                <c:pt idx="43">
                  <c:v>28.17800451282051</c:v>
                </c:pt>
                <c:pt idx="44">
                  <c:v>28.036285538461538</c:v>
                </c:pt>
                <c:pt idx="45">
                  <c:v>28.544546051282047</c:v>
                </c:pt>
                <c:pt idx="46">
                  <c:v>28.351766564102565</c:v>
                </c:pt>
                <c:pt idx="47">
                  <c:v>28.46378707692308</c:v>
                </c:pt>
                <c:pt idx="48">
                  <c:v>28.3525481025641</c:v>
                </c:pt>
                <c:pt idx="49">
                  <c:v>28.30226912820513</c:v>
                </c:pt>
                <c:pt idx="50">
                  <c:v>28.590955617391305</c:v>
                </c:pt>
                <c:pt idx="51">
                  <c:v>28.745688</c:v>
                </c:pt>
                <c:pt idx="52">
                  <c:v>28.5957264</c:v>
                </c:pt>
                <c:pt idx="53">
                  <c:v>28.204257182608696</c:v>
                </c:pt>
                <c:pt idx="54">
                  <c:v>28.298082573913046</c:v>
                </c:pt>
                <c:pt idx="55">
                  <c:v>28.27237335652174</c:v>
                </c:pt>
                <c:pt idx="56">
                  <c:v>28.36619874782609</c:v>
                </c:pt>
                <c:pt idx="57">
                  <c:v>28.02044953043478</c:v>
                </c:pt>
                <c:pt idx="58">
                  <c:v>27.947112</c:v>
                </c:pt>
                <c:pt idx="59">
                  <c:v>28.45341555963303</c:v>
                </c:pt>
                <c:pt idx="60">
                  <c:v>28.40280198165138</c:v>
                </c:pt>
                <c:pt idx="61">
                  <c:v>28.286334825688073</c:v>
                </c:pt>
                <c:pt idx="62">
                  <c:v>27.961401247706423</c:v>
                </c:pt>
                <c:pt idx="63">
                  <c:v>28.108907669724772</c:v>
                </c:pt>
                <c:pt idx="64">
                  <c:v>28.637414091743118</c:v>
                </c:pt>
                <c:pt idx="65">
                  <c:v>28.490466935779818</c:v>
                </c:pt>
                <c:pt idx="66">
                  <c:v>28.538424</c:v>
                </c:pt>
                <c:pt idx="67">
                  <c:v>28.578048</c:v>
                </c:pt>
                <c:pt idx="68">
                  <c:v>28.578048</c:v>
                </c:pt>
                <c:pt idx="69">
                  <c:v>28.684727999999996</c:v>
                </c:pt>
                <c:pt idx="70">
                  <c:v>28.730448</c:v>
                </c:pt>
                <c:pt idx="71">
                  <c:v>28.803600000000003</c:v>
                </c:pt>
                <c:pt idx="72">
                  <c:v>28.891992</c:v>
                </c:pt>
                <c:pt idx="73">
                  <c:v>28.745687999999998</c:v>
                </c:pt>
                <c:pt idx="74">
                  <c:v>29.358335999999998</c:v>
                </c:pt>
                <c:pt idx="75">
                  <c:v>29.617416000000002</c:v>
                </c:pt>
                <c:pt idx="76">
                  <c:v>29.660088000000002</c:v>
                </c:pt>
                <c:pt idx="77">
                  <c:v>31.071312000000002</c:v>
                </c:pt>
              </c:numCache>
            </c:numRef>
          </c:yVal>
          <c:smooth val="0"/>
        </c:ser>
        <c:axId val="45278880"/>
        <c:axId val="4856737"/>
      </c:scatterChart>
      <c:valAx>
        <c:axId val="45278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Station (m)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6737"/>
        <c:crossesAt val="0"/>
        <c:crossBetween val="midCat"/>
        <c:dispUnits/>
      </c:valAx>
      <c:valAx>
        <c:axId val="4856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Elevation (m)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78880"/>
        <c:crossesAt val="-20000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-0.00125"/>
          <c:w val="0.97425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Input!$H$4:$H$15</c:f>
              <c:numCache>
                <c:ptCount val="12"/>
                <c:pt idx="0">
                  <c:v>0.05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16</c:v>
                </c:pt>
                <c:pt idx="6">
                  <c:v>32</c:v>
                </c:pt>
                <c:pt idx="7">
                  <c:v>64</c:v>
                </c:pt>
                <c:pt idx="8">
                  <c:v>128</c:v>
                </c:pt>
                <c:pt idx="9">
                  <c:v>256</c:v>
                </c:pt>
                <c:pt idx="10">
                  <c:v>512</c:v>
                </c:pt>
                <c:pt idx="11">
                  <c:v>1064</c:v>
                </c:pt>
              </c:numCache>
            </c:numRef>
          </c:xVal>
          <c:yVal>
            <c:numRef>
              <c:f>Input!$I$4:$I$15</c:f>
              <c:numCache>
                <c:ptCount val="12"/>
                <c:pt idx="0">
                  <c:v>0</c:v>
                </c:pt>
                <c:pt idx="1">
                  <c:v>1.89</c:v>
                </c:pt>
                <c:pt idx="2">
                  <c:v>1.89</c:v>
                </c:pt>
                <c:pt idx="3">
                  <c:v>2.83</c:v>
                </c:pt>
                <c:pt idx="4">
                  <c:v>3.77</c:v>
                </c:pt>
                <c:pt idx="5">
                  <c:v>12.26</c:v>
                </c:pt>
                <c:pt idx="6">
                  <c:v>25.47</c:v>
                </c:pt>
                <c:pt idx="7">
                  <c:v>39.62</c:v>
                </c:pt>
                <c:pt idx="8">
                  <c:v>48.11</c:v>
                </c:pt>
                <c:pt idx="9">
                  <c:v>62.26</c:v>
                </c:pt>
                <c:pt idx="10">
                  <c:v>76.42</c:v>
                </c:pt>
                <c:pt idx="11">
                  <c:v>100</c:v>
                </c:pt>
              </c:numCache>
            </c:numRef>
          </c:yVal>
          <c:smooth val="0"/>
        </c:ser>
        <c:axId val="43710634"/>
        <c:axId val="57851387"/>
      </c:scatterChart>
      <c:valAx>
        <c:axId val="43710634"/>
        <c:scaling>
          <c:logBase val="10"/>
          <c:orientation val="minMax"/>
          <c:max val="10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Grain Size (mm)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51387"/>
        <c:crossesAt val="0"/>
        <c:crossBetween val="midCat"/>
        <c:dispUnits/>
      </c:valAx>
      <c:valAx>
        <c:axId val="5785138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Percent Finer</a:t>
                </a:r>
              </a:p>
            </c:rich>
          </c:tx>
          <c:layout>
            <c:manualLayout>
              <c:xMode val="factor"/>
              <c:yMode val="factor"/>
              <c:x val="0.009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10634"/>
        <c:crossesAt val="0.1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-0.00125"/>
          <c:w val="0.93475"/>
          <c:h val="0.96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Output!$H$7:$H$32</c:f>
              <c:numCache>
                <c:ptCount val="26"/>
                <c:pt idx="0">
                  <c:v>0.339804</c:v>
                </c:pt>
                <c:pt idx="1">
                  <c:v>0.8755366353492736</c:v>
                </c:pt>
                <c:pt idx="2">
                  <c:v>0.934461</c:v>
                </c:pt>
                <c:pt idx="3">
                  <c:v>0.934461</c:v>
                </c:pt>
                <c:pt idx="4">
                  <c:v>0.934461</c:v>
                </c:pt>
                <c:pt idx="5">
                  <c:v>0.934461</c:v>
                </c:pt>
                <c:pt idx="6">
                  <c:v>0.934461</c:v>
                </c:pt>
                <c:pt idx="7">
                  <c:v>0.934461</c:v>
                </c:pt>
                <c:pt idx="8">
                  <c:v>0.934461</c:v>
                </c:pt>
                <c:pt idx="9">
                  <c:v>0.934461</c:v>
                </c:pt>
                <c:pt idx="10">
                  <c:v>0.934461</c:v>
                </c:pt>
                <c:pt idx="11">
                  <c:v>1.5008009999999998</c:v>
                </c:pt>
                <c:pt idx="12">
                  <c:v>1.5008009999999998</c:v>
                </c:pt>
                <c:pt idx="13">
                  <c:v>1.5008009999999998</c:v>
                </c:pt>
                <c:pt idx="14">
                  <c:v>1.5008009999999998</c:v>
                </c:pt>
                <c:pt idx="15">
                  <c:v>1.5008009999999998</c:v>
                </c:pt>
                <c:pt idx="16">
                  <c:v>2.636595455200195</c:v>
                </c:pt>
                <c:pt idx="17">
                  <c:v>4.690810878486328</c:v>
                </c:pt>
                <c:pt idx="18">
                  <c:v>7.650508143017578</c:v>
                </c:pt>
                <c:pt idx="19">
                  <c:v>12.176309999999999</c:v>
                </c:pt>
                <c:pt idx="20">
                  <c:v>19.50666556029785</c:v>
                </c:pt>
                <c:pt idx="21">
                  <c:v>28.783397443725583</c:v>
                </c:pt>
                <c:pt idx="22">
                  <c:v>49.385683130273435</c:v>
                </c:pt>
                <c:pt idx="23">
                  <c:v>75.65068121701171</c:v>
                </c:pt>
                <c:pt idx="24">
                  <c:v>186.71813927246612</c:v>
                </c:pt>
                <c:pt idx="25">
                  <c:v>571</c:v>
                </c:pt>
              </c:numCache>
            </c:numRef>
          </c:xVal>
          <c:yVal>
            <c:numRef>
              <c:f>Output!$I$7:$I$32</c:f>
              <c:numCache>
                <c:ptCount val="26"/>
                <c:pt idx="0">
                  <c:v>2.1183302980724857E-07</c:v>
                </c:pt>
                <c:pt idx="1">
                  <c:v>3.9991663958573735E-06</c:v>
                </c:pt>
                <c:pt idx="2">
                  <c:v>5.039140803546126E-06</c:v>
                </c:pt>
                <c:pt idx="3">
                  <c:v>5.039140803546126E-06</c:v>
                </c:pt>
                <c:pt idx="4">
                  <c:v>5.039140803546126E-06</c:v>
                </c:pt>
                <c:pt idx="5">
                  <c:v>5.039140803546126E-06</c:v>
                </c:pt>
                <c:pt idx="6">
                  <c:v>5.039140803546126E-06</c:v>
                </c:pt>
                <c:pt idx="7">
                  <c:v>5.039140803546126E-06</c:v>
                </c:pt>
                <c:pt idx="8">
                  <c:v>5.039140803546126E-06</c:v>
                </c:pt>
                <c:pt idx="9">
                  <c:v>5.039140803546126E-06</c:v>
                </c:pt>
                <c:pt idx="10">
                  <c:v>5.039140803546126E-06</c:v>
                </c:pt>
                <c:pt idx="11">
                  <c:v>3.110633731136644E-05</c:v>
                </c:pt>
                <c:pt idx="12">
                  <c:v>3.110633731136644E-05</c:v>
                </c:pt>
                <c:pt idx="13">
                  <c:v>3.110633731136644E-05</c:v>
                </c:pt>
                <c:pt idx="14">
                  <c:v>3.110633731136644E-05</c:v>
                </c:pt>
                <c:pt idx="15">
                  <c:v>3.110633731136644E-05</c:v>
                </c:pt>
                <c:pt idx="16">
                  <c:v>0.0003829071801757895</c:v>
                </c:pt>
                <c:pt idx="17">
                  <c:v>0.005307861310460484</c:v>
                </c:pt>
                <c:pt idx="18">
                  <c:v>0.053413200497725216</c:v>
                </c:pt>
                <c:pt idx="19">
                  <c:v>0.5899544182359198</c:v>
                </c:pt>
                <c:pt idx="20">
                  <c:v>6.9698825221458955</c:v>
                </c:pt>
                <c:pt idx="21">
                  <c:v>39.57142060095761</c:v>
                </c:pt>
                <c:pt idx="22">
                  <c:v>358.4463203646514</c:v>
                </c:pt>
                <c:pt idx="23">
                  <c:v>1567.5033552309403</c:v>
                </c:pt>
                <c:pt idx="24">
                  <c:v>15724.432861217389</c:v>
                </c:pt>
                <c:pt idx="25">
                  <c:v>119582.98617911745</c:v>
                </c:pt>
              </c:numCache>
            </c:numRef>
          </c:yVal>
          <c:smooth val="0"/>
        </c:ser>
        <c:axId val="50900436"/>
        <c:axId val="55450741"/>
      </c:scatterChart>
      <c:valAx>
        <c:axId val="50900436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0.01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50741"/>
        <c:crossesAt val="1"/>
        <c:crossBetween val="midCat"/>
        <c:dispUnits/>
      </c:valAx>
      <c:valAx>
        <c:axId val="55450741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Bedload Transport Rate (kg/min.)</a:t>
                </a:r>
              </a:p>
            </c:rich>
          </c:tx>
          <c:layout>
            <c:manualLayout>
              <c:xMode val="factor"/>
              <c:yMode val="factor"/>
              <c:x val="-0.02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0043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-0.00125"/>
          <c:w val="0.939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Output!$H$7:$H$32</c:f>
              <c:numCache>
                <c:ptCount val="26"/>
                <c:pt idx="0">
                  <c:v>0.339804</c:v>
                </c:pt>
                <c:pt idx="1">
                  <c:v>0.8755366353492736</c:v>
                </c:pt>
                <c:pt idx="2">
                  <c:v>0.934461</c:v>
                </c:pt>
                <c:pt idx="3">
                  <c:v>0.934461</c:v>
                </c:pt>
                <c:pt idx="4">
                  <c:v>0.934461</c:v>
                </c:pt>
                <c:pt idx="5">
                  <c:v>0.934461</c:v>
                </c:pt>
                <c:pt idx="6">
                  <c:v>0.934461</c:v>
                </c:pt>
                <c:pt idx="7">
                  <c:v>0.934461</c:v>
                </c:pt>
                <c:pt idx="8">
                  <c:v>0.934461</c:v>
                </c:pt>
                <c:pt idx="9">
                  <c:v>0.934461</c:v>
                </c:pt>
                <c:pt idx="10">
                  <c:v>0.934461</c:v>
                </c:pt>
                <c:pt idx="11">
                  <c:v>1.5008009999999998</c:v>
                </c:pt>
                <c:pt idx="12">
                  <c:v>1.5008009999999998</c:v>
                </c:pt>
                <c:pt idx="13">
                  <c:v>1.5008009999999998</c:v>
                </c:pt>
                <c:pt idx="14">
                  <c:v>1.5008009999999998</c:v>
                </c:pt>
                <c:pt idx="15">
                  <c:v>1.5008009999999998</c:v>
                </c:pt>
                <c:pt idx="16">
                  <c:v>2.636595455200195</c:v>
                </c:pt>
                <c:pt idx="17">
                  <c:v>4.690810878486328</c:v>
                </c:pt>
                <c:pt idx="18">
                  <c:v>7.650508143017578</c:v>
                </c:pt>
                <c:pt idx="19">
                  <c:v>12.176309999999999</c:v>
                </c:pt>
                <c:pt idx="20">
                  <c:v>19.50666556029785</c:v>
                </c:pt>
                <c:pt idx="21">
                  <c:v>28.783397443725583</c:v>
                </c:pt>
                <c:pt idx="22">
                  <c:v>49.385683130273435</c:v>
                </c:pt>
                <c:pt idx="23">
                  <c:v>75.65068121701171</c:v>
                </c:pt>
                <c:pt idx="24">
                  <c:v>186.71813927246612</c:v>
                </c:pt>
                <c:pt idx="25">
                  <c:v>571</c:v>
                </c:pt>
              </c:numCache>
            </c:numRef>
          </c:xVal>
          <c:yVal>
            <c:numRef>
              <c:f>Output!$J$7:$J$32</c:f>
              <c:numCache>
                <c:ptCount val="26"/>
                <c:pt idx="0">
                  <c:v>0.11258200920874832</c:v>
                </c:pt>
                <c:pt idx="1">
                  <c:v>0.14771022939983708</c:v>
                </c:pt>
                <c:pt idx="2">
                  <c:v>0.15109029125415374</c:v>
                </c:pt>
                <c:pt idx="3">
                  <c:v>0.15109029125415374</c:v>
                </c:pt>
                <c:pt idx="4">
                  <c:v>0.15109029125415374</c:v>
                </c:pt>
                <c:pt idx="5">
                  <c:v>0.15109029125415374</c:v>
                </c:pt>
                <c:pt idx="6">
                  <c:v>0.15109029125415374</c:v>
                </c:pt>
                <c:pt idx="7">
                  <c:v>0.15109029125415374</c:v>
                </c:pt>
                <c:pt idx="8">
                  <c:v>0.15109029125415374</c:v>
                </c:pt>
                <c:pt idx="9">
                  <c:v>0.15109029125415374</c:v>
                </c:pt>
                <c:pt idx="10">
                  <c:v>0.15109029125415374</c:v>
                </c:pt>
                <c:pt idx="11">
                  <c:v>0.18154414760511467</c:v>
                </c:pt>
                <c:pt idx="12">
                  <c:v>0.18154414760511467</c:v>
                </c:pt>
                <c:pt idx="13">
                  <c:v>0.18154414760511467</c:v>
                </c:pt>
                <c:pt idx="14">
                  <c:v>0.18154414760511467</c:v>
                </c:pt>
                <c:pt idx="15">
                  <c:v>0.18154414760511467</c:v>
                </c:pt>
                <c:pt idx="16">
                  <c:v>0.23674512002802583</c:v>
                </c:pt>
                <c:pt idx="17">
                  <c:v>0.31323073052433065</c:v>
                </c:pt>
                <c:pt idx="18">
                  <c:v>0.40145779080671634</c:v>
                </c:pt>
                <c:pt idx="19">
                  <c:v>0.5230875264640408</c:v>
                </c:pt>
                <c:pt idx="20">
                  <c:v>0.6909035675598947</c:v>
                </c:pt>
                <c:pt idx="21">
                  <c:v>0.8681419789773192</c:v>
                </c:pt>
                <c:pt idx="22">
                  <c:v>1.1861568059502505</c:v>
                </c:pt>
                <c:pt idx="23">
                  <c:v>1.5165556940551537</c:v>
                </c:pt>
                <c:pt idx="24">
                  <c:v>2.510880043650454</c:v>
                </c:pt>
                <c:pt idx="25">
                  <c:v>4.565927104237614</c:v>
                </c:pt>
              </c:numCache>
            </c:numRef>
          </c:yVal>
          <c:smooth val="0"/>
        </c:ser>
        <c:axId val="29294622"/>
        <c:axId val="62325007"/>
      </c:scatterChart>
      <c:valAx>
        <c:axId val="29294622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25007"/>
        <c:crossesAt val="0"/>
        <c:crossBetween val="midCat"/>
        <c:dispUnits/>
      </c:valAx>
      <c:valAx>
        <c:axId val="62325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Transport Stage
(Normalized Shields Stress)</a:t>
                </a:r>
              </a:p>
            </c:rich>
          </c:tx>
          <c:layout>
            <c:manualLayout>
              <c:xMode val="factor"/>
              <c:yMode val="factor"/>
              <c:x val="0.018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9462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-0.00125"/>
          <c:w val="0.96875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Output!$H$7:$H$32</c:f>
              <c:numCache>
                <c:ptCount val="26"/>
                <c:pt idx="0">
                  <c:v>0.339804</c:v>
                </c:pt>
                <c:pt idx="1">
                  <c:v>0.8755366353492736</c:v>
                </c:pt>
                <c:pt idx="2">
                  <c:v>0.934461</c:v>
                </c:pt>
                <c:pt idx="3">
                  <c:v>0.934461</c:v>
                </c:pt>
                <c:pt idx="4">
                  <c:v>0.934461</c:v>
                </c:pt>
                <c:pt idx="5">
                  <c:v>0.934461</c:v>
                </c:pt>
                <c:pt idx="6">
                  <c:v>0.934461</c:v>
                </c:pt>
                <c:pt idx="7">
                  <c:v>0.934461</c:v>
                </c:pt>
                <c:pt idx="8">
                  <c:v>0.934461</c:v>
                </c:pt>
                <c:pt idx="9">
                  <c:v>0.934461</c:v>
                </c:pt>
                <c:pt idx="10">
                  <c:v>0.934461</c:v>
                </c:pt>
                <c:pt idx="11">
                  <c:v>1.5008009999999998</c:v>
                </c:pt>
                <c:pt idx="12">
                  <c:v>1.5008009999999998</c:v>
                </c:pt>
                <c:pt idx="13">
                  <c:v>1.5008009999999998</c:v>
                </c:pt>
                <c:pt idx="14">
                  <c:v>1.5008009999999998</c:v>
                </c:pt>
                <c:pt idx="15">
                  <c:v>1.5008009999999998</c:v>
                </c:pt>
                <c:pt idx="16">
                  <c:v>2.636595455200195</c:v>
                </c:pt>
                <c:pt idx="17">
                  <c:v>4.690810878486328</c:v>
                </c:pt>
                <c:pt idx="18">
                  <c:v>7.650508143017578</c:v>
                </c:pt>
                <c:pt idx="19">
                  <c:v>12.176309999999999</c:v>
                </c:pt>
                <c:pt idx="20">
                  <c:v>19.50666556029785</c:v>
                </c:pt>
                <c:pt idx="21">
                  <c:v>28.783397443725583</c:v>
                </c:pt>
                <c:pt idx="22">
                  <c:v>49.385683130273435</c:v>
                </c:pt>
                <c:pt idx="23">
                  <c:v>75.65068121701171</c:v>
                </c:pt>
                <c:pt idx="24">
                  <c:v>186.71813927246612</c:v>
                </c:pt>
                <c:pt idx="25">
                  <c:v>571</c:v>
                </c:pt>
              </c:numCache>
            </c:numRef>
          </c:xVal>
          <c:yVal>
            <c:numRef>
              <c:f>Output!$K$7:$K$32</c:f>
              <c:numCache>
                <c:ptCount val="26"/>
                <c:pt idx="0">
                  <c:v>0.30817701589107493</c:v>
                </c:pt>
                <c:pt idx="1">
                  <c:v>0.4274059668502804</c:v>
                </c:pt>
                <c:pt idx="2">
                  <c:v>0.43615539500427214</c:v>
                </c:pt>
                <c:pt idx="3">
                  <c:v>0.43615539500427214</c:v>
                </c:pt>
                <c:pt idx="4">
                  <c:v>0.43615539500427214</c:v>
                </c:pt>
                <c:pt idx="5">
                  <c:v>0.43615539500427214</c:v>
                </c:pt>
                <c:pt idx="6">
                  <c:v>0.43615539500427214</c:v>
                </c:pt>
                <c:pt idx="7">
                  <c:v>0.43615539500427214</c:v>
                </c:pt>
                <c:pt idx="8">
                  <c:v>0.43615539500427214</c:v>
                </c:pt>
                <c:pt idx="9">
                  <c:v>0.43615539500427214</c:v>
                </c:pt>
                <c:pt idx="10">
                  <c:v>0.43615539500427214</c:v>
                </c:pt>
                <c:pt idx="11">
                  <c:v>0.5047075758447643</c:v>
                </c:pt>
                <c:pt idx="12">
                  <c:v>0.5047075758447643</c:v>
                </c:pt>
                <c:pt idx="13">
                  <c:v>0.5047075758447643</c:v>
                </c:pt>
                <c:pt idx="14">
                  <c:v>0.5047075758447643</c:v>
                </c:pt>
                <c:pt idx="15">
                  <c:v>0.5047075758447643</c:v>
                </c:pt>
                <c:pt idx="16">
                  <c:v>0.5979337095537183</c:v>
                </c:pt>
                <c:pt idx="17">
                  <c:v>0.7229176457176203</c:v>
                </c:pt>
                <c:pt idx="18">
                  <c:v>0.8573797006587976</c:v>
                </c:pt>
                <c:pt idx="19">
                  <c:v>1.0109445023803705</c:v>
                </c:pt>
                <c:pt idx="20">
                  <c:v>1.2084337981452935</c:v>
                </c:pt>
                <c:pt idx="21">
                  <c:v>1.4170115290031424</c:v>
                </c:pt>
                <c:pt idx="22">
                  <c:v>1.7912577799072253</c:v>
                </c:pt>
                <c:pt idx="23">
                  <c:v>2.180077843276977</c:v>
                </c:pt>
                <c:pt idx="24">
                  <c:v>3.3502187563934305</c:v>
                </c:pt>
                <c:pt idx="25">
                  <c:v>5.771332549896236</c:v>
                </c:pt>
              </c:numCache>
            </c:numRef>
          </c:yVal>
          <c:smooth val="0"/>
        </c:ser>
        <c:axId val="24054152"/>
        <c:axId val="15160777"/>
      </c:scatterChart>
      <c:valAx>
        <c:axId val="24054152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60777"/>
        <c:crossesAt val="0"/>
        <c:crossBetween val="midCat"/>
        <c:dispUnits/>
      </c:valAx>
      <c:valAx>
        <c:axId val="15160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Max Water Depth (m)</a:t>
                </a:r>
              </a:p>
            </c:rich>
          </c:tx>
          <c:layout>
            <c:manualLayout>
              <c:xMode val="factor"/>
              <c:yMode val="factor"/>
              <c:x val="0.009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5415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-0.007"/>
          <c:w val="0.93025"/>
          <c:h val="0.92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'conv output'!$D$3:$D$28</c:f>
              <c:numCache/>
            </c:numRef>
          </c:xVal>
          <c:yVal>
            <c:numRef>
              <c:f>'conv output'!$F$3:$F$28</c:f>
              <c:numCache/>
            </c:numRef>
          </c:yVal>
          <c:smooth val="0"/>
        </c:ser>
        <c:axId val="2229266"/>
        <c:axId val="20063395"/>
      </c:scatterChart>
      <c:valAx>
        <c:axId val="222926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63395"/>
        <c:crossesAt val="1E-19"/>
        <c:crossBetween val="midCat"/>
        <c:dispUnits/>
      </c:valAx>
      <c:valAx>
        <c:axId val="2006339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Bedload Transport (tons/day)</a:t>
                </a:r>
              </a:p>
            </c:rich>
          </c:tx>
          <c:layout>
            <c:manualLayout>
              <c:xMode val="factor"/>
              <c:yMode val="factor"/>
              <c:x val="-0.02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9266"/>
        <c:crossesAt val="0.00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-0.008"/>
          <c:w val="0.9285"/>
          <c:h val="0.91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'conv output'!$L$3:$L$28</c:f>
              <c:numCache/>
            </c:numRef>
          </c:xVal>
          <c:yVal>
            <c:numRef>
              <c:f>'conv output'!$D$3:$D$28</c:f>
              <c:numCache/>
            </c:numRef>
          </c:yVal>
          <c:smooth val="0"/>
        </c:ser>
        <c:axId val="46352828"/>
        <c:axId val="14522269"/>
      </c:scatterChart>
      <c:valAx>
        <c:axId val="46352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Hydraulic Radius (ft)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22269"/>
        <c:crosses val="autoZero"/>
        <c:crossBetween val="midCat"/>
        <c:dispUnits/>
      </c:valAx>
      <c:valAx>
        <c:axId val="14522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5282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3</xdr:row>
      <xdr:rowOff>57150</xdr:rowOff>
    </xdr:from>
    <xdr:to>
      <xdr:col>23</xdr:col>
      <xdr:colOff>381000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11172825" y="571500"/>
        <a:ext cx="53625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21</xdr:row>
      <xdr:rowOff>104775</xdr:rowOff>
    </xdr:from>
    <xdr:to>
      <xdr:col>23</xdr:col>
      <xdr:colOff>323850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1115675" y="4048125"/>
        <a:ext cx="53625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8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>
    <row r="2" ht="15">
      <c r="B2" s="1" t="s">
        <v>0</v>
      </c>
    </row>
    <row r="4" ht="15">
      <c r="B4" s="1" t="s">
        <v>1</v>
      </c>
    </row>
    <row r="6" ht="15">
      <c r="B6" s="1" t="s">
        <v>2</v>
      </c>
    </row>
    <row r="8" ht="15">
      <c r="B8" s="1" t="s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9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2" customWidth="1"/>
    <col min="2" max="2" width="24.7109375" style="2" customWidth="1"/>
    <col min="3" max="3" width="12.7109375" style="2" customWidth="1"/>
    <col min="4" max="4" width="2.7109375" style="2" customWidth="1"/>
    <col min="5" max="6" width="15.7109375" style="2" customWidth="1"/>
    <col min="7" max="7" width="2.7109375" style="2" customWidth="1"/>
    <col min="8" max="9" width="12.7109375" style="2" customWidth="1"/>
    <col min="10" max="16384" width="9.140625" style="2" customWidth="1"/>
  </cols>
  <sheetData>
    <row r="2" spans="2:8" ht="15">
      <c r="B2" s="2" t="s">
        <v>4</v>
      </c>
      <c r="C2" s="2">
        <v>0.025</v>
      </c>
      <c r="E2" s="3" t="s">
        <v>16</v>
      </c>
      <c r="H2" s="3" t="s">
        <v>20</v>
      </c>
    </row>
    <row r="3" spans="6:9" ht="15">
      <c r="F3" s="2" t="s">
        <v>18</v>
      </c>
      <c r="H3" s="2" t="s">
        <v>21</v>
      </c>
      <c r="I3" s="2" t="s">
        <v>22</v>
      </c>
    </row>
    <row r="4" spans="2:9" ht="15">
      <c r="B4" s="2" t="s">
        <v>5</v>
      </c>
      <c r="C4" s="2" t="s">
        <v>6</v>
      </c>
      <c r="E4" s="2" t="s">
        <v>17</v>
      </c>
      <c r="F4" s="2" t="s">
        <v>19</v>
      </c>
      <c r="H4" s="2">
        <v>0.05</v>
      </c>
      <c r="I4" s="2">
        <v>0</v>
      </c>
    </row>
    <row r="5" spans="5:9" ht="15">
      <c r="E5" s="5">
        <v>0.339804</v>
      </c>
      <c r="F5" s="5">
        <v>100</v>
      </c>
      <c r="H5" s="2">
        <v>1</v>
      </c>
      <c r="I5" s="2">
        <v>1.89</v>
      </c>
    </row>
    <row r="6" spans="2:9" ht="15">
      <c r="B6" s="2" t="s">
        <v>14</v>
      </c>
      <c r="E6" s="5">
        <v>0.8755366353492736</v>
      </c>
      <c r="F6" s="5">
        <v>90</v>
      </c>
      <c r="H6" s="2">
        <v>2</v>
      </c>
      <c r="I6" s="2">
        <v>1.89</v>
      </c>
    </row>
    <row r="7" spans="2:9" ht="15">
      <c r="B7" s="2" t="s">
        <v>15</v>
      </c>
      <c r="E7" s="5">
        <v>0.934461</v>
      </c>
      <c r="F7" s="5">
        <v>80</v>
      </c>
      <c r="H7" s="2">
        <v>4</v>
      </c>
      <c r="I7" s="2">
        <v>2.83</v>
      </c>
    </row>
    <row r="8" spans="5:9" ht="15">
      <c r="E8" s="5">
        <v>0.934461</v>
      </c>
      <c r="F8" s="5">
        <v>70</v>
      </c>
      <c r="H8" s="2">
        <v>8</v>
      </c>
      <c r="I8" s="2">
        <v>3.77</v>
      </c>
    </row>
    <row r="9" spans="2:9" ht="15">
      <c r="B9" s="2" t="s">
        <v>7</v>
      </c>
      <c r="C9" s="4">
        <v>12.1</v>
      </c>
      <c r="E9" s="5">
        <v>0.934461</v>
      </c>
      <c r="F9" s="5">
        <v>60</v>
      </c>
      <c r="H9" s="2">
        <v>16</v>
      </c>
      <c r="I9" s="2">
        <v>12.26</v>
      </c>
    </row>
    <row r="10" spans="2:9" ht="15">
      <c r="B10" s="2" t="s">
        <v>8</v>
      </c>
      <c r="C10" s="2">
        <v>0.145</v>
      </c>
      <c r="E10" s="5">
        <v>0.934461</v>
      </c>
      <c r="F10" s="5">
        <v>50</v>
      </c>
      <c r="H10" s="2">
        <v>32</v>
      </c>
      <c r="I10" s="2">
        <v>25.47</v>
      </c>
    </row>
    <row r="11" spans="2:9" ht="15">
      <c r="B11" s="2" t="s">
        <v>9</v>
      </c>
      <c r="C11" s="4">
        <v>31.4</v>
      </c>
      <c r="E11" s="5">
        <v>0.934461</v>
      </c>
      <c r="F11" s="5">
        <v>45</v>
      </c>
      <c r="H11" s="2">
        <v>64</v>
      </c>
      <c r="I11" s="2">
        <v>39.62</v>
      </c>
    </row>
    <row r="12" spans="2:9" ht="15">
      <c r="B12" s="2" t="s">
        <v>10</v>
      </c>
      <c r="C12" s="2">
        <v>0.16</v>
      </c>
      <c r="E12" s="5">
        <v>0.934461</v>
      </c>
      <c r="F12" s="5">
        <v>40</v>
      </c>
      <c r="H12" s="2">
        <v>128</v>
      </c>
      <c r="I12" s="2">
        <v>48.11</v>
      </c>
    </row>
    <row r="13" spans="5:9" ht="15">
      <c r="E13" s="5">
        <v>0.934461</v>
      </c>
      <c r="F13" s="5">
        <v>35</v>
      </c>
      <c r="H13" s="2">
        <v>256</v>
      </c>
      <c r="I13" s="2">
        <v>62.26</v>
      </c>
    </row>
    <row r="14" spans="2:9" ht="15">
      <c r="B14" s="2" t="s">
        <v>11</v>
      </c>
      <c r="E14" s="5">
        <v>0.934461</v>
      </c>
      <c r="F14" s="5">
        <v>30</v>
      </c>
      <c r="H14" s="2">
        <v>512</v>
      </c>
      <c r="I14" s="2">
        <v>76.42</v>
      </c>
    </row>
    <row r="15" spans="2:9" ht="15">
      <c r="B15" s="2" t="s">
        <v>12</v>
      </c>
      <c r="C15" s="2" t="s">
        <v>13</v>
      </c>
      <c r="E15" s="5">
        <v>0.934461</v>
      </c>
      <c r="F15" s="5">
        <v>25</v>
      </c>
      <c r="H15" s="2">
        <v>1064</v>
      </c>
      <c r="I15" s="2">
        <v>100</v>
      </c>
    </row>
    <row r="16" spans="2:6" ht="15">
      <c r="B16" s="2">
        <v>0</v>
      </c>
      <c r="C16" s="2">
        <v>31.540703999999998</v>
      </c>
      <c r="E16" s="5">
        <v>1.5008009999999998</v>
      </c>
      <c r="F16" s="5">
        <v>20</v>
      </c>
    </row>
    <row r="17" spans="2:6" ht="15">
      <c r="B17" s="2">
        <v>0.9144000000000001</v>
      </c>
      <c r="C17" s="2">
        <v>31.19628</v>
      </c>
      <c r="E17" s="5">
        <v>1.5008009999999998</v>
      </c>
      <c r="F17" s="5">
        <v>15</v>
      </c>
    </row>
    <row r="18" spans="2:8" ht="15">
      <c r="B18" s="2">
        <v>1.524</v>
      </c>
      <c r="C18" s="2">
        <v>31.376112</v>
      </c>
      <c r="E18" s="5">
        <v>1.5008009999999998</v>
      </c>
      <c r="F18" s="5">
        <v>10</v>
      </c>
      <c r="H18" s="3" t="s">
        <v>23</v>
      </c>
    </row>
    <row r="19" spans="2:10" ht="15">
      <c r="B19" s="2">
        <v>1.8288000000000002</v>
      </c>
      <c r="C19" s="2">
        <v>31.19628</v>
      </c>
      <c r="E19" s="5">
        <v>1.5008009999999998</v>
      </c>
      <c r="F19" s="5">
        <v>9</v>
      </c>
      <c r="H19" s="3" t="s">
        <v>24</v>
      </c>
      <c r="J19" s="2">
        <v>106.14533756166733</v>
      </c>
    </row>
    <row r="20" spans="2:10" ht="15">
      <c r="B20" s="2">
        <v>2.7432000000000003</v>
      </c>
      <c r="C20" s="2">
        <v>31.083503999999998</v>
      </c>
      <c r="E20" s="5">
        <v>1.5008009999999998</v>
      </c>
      <c r="F20" s="5">
        <v>8</v>
      </c>
      <c r="H20" s="3" t="s">
        <v>25</v>
      </c>
      <c r="J20" s="2">
        <v>5.503029429094368</v>
      </c>
    </row>
    <row r="21" spans="2:10" ht="15">
      <c r="B21" s="2">
        <v>3.1394400000000005</v>
      </c>
      <c r="C21" s="2">
        <v>30.275784</v>
      </c>
      <c r="E21" s="5">
        <v>2.636595455200195</v>
      </c>
      <c r="F21" s="5">
        <v>7</v>
      </c>
      <c r="H21" s="3" t="s">
        <v>26</v>
      </c>
      <c r="J21" s="2">
        <v>13.299806338284604</v>
      </c>
    </row>
    <row r="22" spans="2:10" ht="15">
      <c r="B22" s="2">
        <v>3.44424</v>
      </c>
      <c r="C22" s="2">
        <v>30.537912000000002</v>
      </c>
      <c r="E22" s="5">
        <v>4.690810878486328</v>
      </c>
      <c r="F22" s="5">
        <v>6</v>
      </c>
      <c r="H22" s="3" t="s">
        <v>27</v>
      </c>
      <c r="J22" s="2">
        <v>19.465630136046286</v>
      </c>
    </row>
    <row r="23" spans="2:10" ht="15">
      <c r="B23" s="2">
        <v>4.05384</v>
      </c>
      <c r="C23" s="2">
        <v>30.355031999999998</v>
      </c>
      <c r="E23" s="5">
        <v>7.650508143017578</v>
      </c>
      <c r="F23" s="5">
        <v>5</v>
      </c>
      <c r="H23" s="3" t="s">
        <v>28</v>
      </c>
      <c r="J23" s="2">
        <v>31.217556545682346</v>
      </c>
    </row>
    <row r="24" spans="2:10" ht="15">
      <c r="B24" s="2">
        <v>4.572</v>
      </c>
      <c r="C24" s="2">
        <v>30.443424</v>
      </c>
      <c r="E24" s="5">
        <v>12.176309999999999</v>
      </c>
      <c r="F24" s="5">
        <v>4</v>
      </c>
      <c r="H24" s="3" t="s">
        <v>29</v>
      </c>
      <c r="J24" s="2">
        <v>140.39359740091206</v>
      </c>
    </row>
    <row r="25" spans="2:10" ht="15">
      <c r="B25" s="2">
        <v>5.15112</v>
      </c>
      <c r="C25" s="2">
        <v>30.257496</v>
      </c>
      <c r="E25" s="5">
        <v>19.50666556029785</v>
      </c>
      <c r="F25" s="5">
        <v>3</v>
      </c>
      <c r="H25" s="3" t="s">
        <v>30</v>
      </c>
      <c r="J25" s="2">
        <v>292.711036663528</v>
      </c>
    </row>
    <row r="26" spans="2:10" ht="15">
      <c r="B26" s="2">
        <v>6.06552</v>
      </c>
      <c r="C26" s="2">
        <v>30.12948</v>
      </c>
      <c r="E26" s="5">
        <v>28.783397443725583</v>
      </c>
      <c r="F26" s="5">
        <v>2</v>
      </c>
      <c r="H26" s="3" t="s">
        <v>31</v>
      </c>
      <c r="J26" s="2">
        <v>477.71289166684534</v>
      </c>
    </row>
    <row r="27" spans="2:10" ht="15">
      <c r="B27" s="2">
        <v>6.76656</v>
      </c>
      <c r="C27" s="2">
        <v>30.114240000000002</v>
      </c>
      <c r="E27" s="5">
        <v>49.385683130273435</v>
      </c>
      <c r="F27" s="5">
        <v>1</v>
      </c>
      <c r="H27" s="3" t="s">
        <v>32</v>
      </c>
      <c r="J27" s="2">
        <v>647.7884034019248</v>
      </c>
    </row>
    <row r="28" spans="2:10" ht="15">
      <c r="B28" s="2">
        <v>6.949440000000001</v>
      </c>
      <c r="C28" s="2">
        <v>30.614112000000002</v>
      </c>
      <c r="E28" s="5">
        <v>75.65068121701171</v>
      </c>
      <c r="F28" s="5">
        <v>0.5</v>
      </c>
      <c r="H28" s="3" t="s">
        <v>33</v>
      </c>
      <c r="J28" s="2">
        <v>780.2770640095558</v>
      </c>
    </row>
    <row r="29" spans="2:8" ht="15">
      <c r="B29" s="2">
        <v>7.7114400000000005</v>
      </c>
      <c r="C29" s="2">
        <v>30.333696</v>
      </c>
      <c r="E29" s="5">
        <v>186.71813927246612</v>
      </c>
      <c r="F29" s="5">
        <v>0.0999999999999943</v>
      </c>
      <c r="H29" s="3"/>
    </row>
    <row r="30" spans="2:10" ht="15">
      <c r="B30" s="2">
        <v>8.01624</v>
      </c>
      <c r="C30" s="2">
        <v>30.001464</v>
      </c>
      <c r="E30" s="5">
        <v>571</v>
      </c>
      <c r="F30" s="5">
        <v>0</v>
      </c>
      <c r="H30" s="3" t="s">
        <v>34</v>
      </c>
      <c r="J30" s="2">
        <v>0.105</v>
      </c>
    </row>
    <row r="31" spans="2:8" ht="15">
      <c r="B31" s="2">
        <v>8.5344</v>
      </c>
      <c r="C31" s="2">
        <v>29.998416000000002</v>
      </c>
      <c r="H31" s="3"/>
    </row>
    <row r="32" spans="2:8" ht="15">
      <c r="B32" s="2">
        <v>9.4488</v>
      </c>
      <c r="C32" s="2">
        <v>29.897831999999998</v>
      </c>
      <c r="H32" s="3"/>
    </row>
    <row r="33" spans="2:3" ht="15">
      <c r="B33" s="2">
        <v>9.784080000000001</v>
      </c>
      <c r="C33" s="2">
        <v>29.309568</v>
      </c>
    </row>
    <row r="34" spans="2:3" ht="15">
      <c r="B34" s="2">
        <v>10.698480000000002</v>
      </c>
      <c r="C34" s="2">
        <v>29.157168000000002</v>
      </c>
    </row>
    <row r="35" spans="2:3" ht="15">
      <c r="B35" s="2">
        <v>11.61288</v>
      </c>
      <c r="C35" s="2">
        <v>29.327856</v>
      </c>
    </row>
    <row r="36" spans="2:3" ht="15">
      <c r="B36" s="2">
        <v>12.0396</v>
      </c>
      <c r="C36" s="2">
        <v>28.843224</v>
      </c>
    </row>
    <row r="37" spans="2:3" ht="15">
      <c r="B37" s="2">
        <v>12.100560000000002</v>
      </c>
      <c r="C37" s="2">
        <v>28.803600000000003</v>
      </c>
    </row>
    <row r="38" spans="2:3" ht="15">
      <c r="B38" s="2">
        <v>12.192</v>
      </c>
      <c r="C38" s="2">
        <v>28.782263999999998</v>
      </c>
    </row>
    <row r="39" spans="2:3" ht="15">
      <c r="B39" s="2">
        <v>12.3444</v>
      </c>
      <c r="C39" s="2">
        <v>28.843224</v>
      </c>
    </row>
    <row r="40" spans="2:3" ht="15">
      <c r="B40" s="2">
        <v>12.4968</v>
      </c>
      <c r="C40" s="2">
        <v>28.919424</v>
      </c>
    </row>
    <row r="41" spans="2:3" ht="15">
      <c r="B41" s="2">
        <v>12.557760000000002</v>
      </c>
      <c r="C41" s="2">
        <v>28.843224</v>
      </c>
    </row>
    <row r="42" spans="2:3" ht="15">
      <c r="B42" s="2">
        <v>12.6492</v>
      </c>
      <c r="C42" s="2">
        <v>28.538424</v>
      </c>
    </row>
    <row r="43" spans="2:3" ht="15">
      <c r="B43" s="2">
        <v>12.8016</v>
      </c>
      <c r="C43" s="2">
        <v>28.468042909090908</v>
      </c>
    </row>
    <row r="44" spans="2:3" ht="15">
      <c r="B44" s="2">
        <v>13.1064</v>
      </c>
      <c r="C44" s="2">
        <v>28.428141818181818</v>
      </c>
    </row>
    <row r="45" spans="2:3" ht="15">
      <c r="B45" s="2">
        <v>13.563600000000001</v>
      </c>
      <c r="C45" s="2">
        <v>28.357760727272726</v>
      </c>
    </row>
    <row r="46" spans="2:3" ht="15">
      <c r="B46" s="2">
        <v>14.020800000000001</v>
      </c>
      <c r="C46" s="2">
        <v>28.277958545454545</v>
      </c>
    </row>
    <row r="47" spans="2:3" ht="15">
      <c r="B47" s="2">
        <v>14.630400000000002</v>
      </c>
      <c r="C47" s="2">
        <v>28.289596363636363</v>
      </c>
    </row>
    <row r="48" spans="2:3" ht="15">
      <c r="B48" s="2">
        <v>15.0876</v>
      </c>
      <c r="C48" s="2">
        <v>28.34113527272727</v>
      </c>
    </row>
    <row r="49" spans="2:3" ht="15">
      <c r="B49" s="2">
        <v>15.5448</v>
      </c>
      <c r="C49" s="2">
        <v>28.47469309090909</v>
      </c>
    </row>
    <row r="50" spans="2:3" ht="15">
      <c r="B50" s="2">
        <v>16.002000000000002</v>
      </c>
      <c r="C50" s="2">
        <v>28.221431999999997</v>
      </c>
    </row>
    <row r="51" spans="2:3" ht="15">
      <c r="B51" s="2">
        <v>16.4592</v>
      </c>
      <c r="C51" s="2">
        <v>28.123896</v>
      </c>
    </row>
    <row r="52" spans="2:3" ht="15">
      <c r="B52" s="2">
        <v>16.9164</v>
      </c>
      <c r="C52" s="2">
        <v>28.059887999999997</v>
      </c>
    </row>
    <row r="53" spans="2:3" ht="15">
      <c r="B53" s="2">
        <v>17.3736</v>
      </c>
      <c r="C53" s="2">
        <v>28.114752</v>
      </c>
    </row>
    <row r="54" spans="2:3" ht="15">
      <c r="B54" s="2">
        <v>17.6784</v>
      </c>
      <c r="C54" s="2">
        <v>28.111704</v>
      </c>
    </row>
    <row r="55" spans="2:3" ht="15">
      <c r="B55" s="2">
        <v>17.9832</v>
      </c>
      <c r="C55" s="2">
        <v>28.200096</v>
      </c>
    </row>
    <row r="56" spans="2:3" ht="15">
      <c r="B56" s="2">
        <v>18.4404</v>
      </c>
      <c r="C56" s="2">
        <v>28.044648</v>
      </c>
    </row>
    <row r="57" spans="2:3" ht="15">
      <c r="B57" s="2">
        <v>18.8976</v>
      </c>
      <c r="C57" s="2">
        <v>28.099512</v>
      </c>
    </row>
    <row r="58" spans="2:3" ht="15">
      <c r="B58" s="2">
        <v>19.3548</v>
      </c>
      <c r="C58" s="2">
        <v>28.218384</v>
      </c>
    </row>
    <row r="59" spans="2:3" ht="15">
      <c r="B59" s="2">
        <v>19.720560000000003</v>
      </c>
      <c r="C59" s="2">
        <v>28.17800451282051</v>
      </c>
    </row>
    <row r="60" spans="2:3" ht="15">
      <c r="B60" s="2">
        <v>20.1168</v>
      </c>
      <c r="C60" s="2">
        <v>28.036285538461538</v>
      </c>
    </row>
    <row r="61" spans="2:3" ht="15">
      <c r="B61" s="2">
        <v>20.4216</v>
      </c>
      <c r="C61" s="2">
        <v>28.544546051282047</v>
      </c>
    </row>
    <row r="62" spans="2:3" ht="15">
      <c r="B62" s="2">
        <v>20.7264</v>
      </c>
      <c r="C62" s="2">
        <v>28.351766564102565</v>
      </c>
    </row>
    <row r="63" spans="2:3" ht="15">
      <c r="B63" s="2">
        <v>21.031200000000002</v>
      </c>
      <c r="C63" s="2">
        <v>28.46378707692308</v>
      </c>
    </row>
    <row r="64" spans="2:3" ht="15">
      <c r="B64" s="2">
        <v>21.640800000000002</v>
      </c>
      <c r="C64" s="2">
        <v>28.3525481025641</v>
      </c>
    </row>
    <row r="65" spans="2:3" ht="15">
      <c r="B65" s="2">
        <v>22.250400000000003</v>
      </c>
      <c r="C65" s="2">
        <v>28.30226912820513</v>
      </c>
    </row>
    <row r="66" spans="2:3" ht="15">
      <c r="B66" s="2">
        <v>22.86</v>
      </c>
      <c r="C66" s="2">
        <v>28.590955617391305</v>
      </c>
    </row>
    <row r="67" spans="2:3" ht="15">
      <c r="B67" s="2">
        <v>23.0886</v>
      </c>
      <c r="C67" s="2">
        <v>28.745688</v>
      </c>
    </row>
    <row r="68" spans="2:3" ht="15">
      <c r="B68" s="2">
        <v>23.622</v>
      </c>
      <c r="C68" s="2">
        <v>28.5957264</v>
      </c>
    </row>
    <row r="69" spans="2:3" ht="15">
      <c r="B69" s="2">
        <v>24.0792</v>
      </c>
      <c r="C69" s="2">
        <v>28.204257182608696</v>
      </c>
    </row>
    <row r="70" spans="2:3" ht="15">
      <c r="B70" s="2">
        <v>24.5364</v>
      </c>
      <c r="C70" s="2">
        <v>28.298082573913046</v>
      </c>
    </row>
    <row r="71" spans="2:3" ht="15">
      <c r="B71" s="2">
        <v>24.9936</v>
      </c>
      <c r="C71" s="2">
        <v>28.27237335652174</v>
      </c>
    </row>
    <row r="72" spans="2:3" ht="15">
      <c r="B72" s="2">
        <v>25.4508</v>
      </c>
      <c r="C72" s="2">
        <v>28.36619874782609</v>
      </c>
    </row>
    <row r="73" spans="2:3" ht="15">
      <c r="B73" s="2">
        <v>25.908</v>
      </c>
      <c r="C73" s="2">
        <v>28.02044953043478</v>
      </c>
    </row>
    <row r="74" spans="2:3" ht="15">
      <c r="B74" s="2">
        <v>26.3652</v>
      </c>
      <c r="C74" s="2">
        <v>27.947112</v>
      </c>
    </row>
    <row r="75" spans="2:3" ht="15">
      <c r="B75" s="2">
        <v>26.822400000000002</v>
      </c>
      <c r="C75" s="2">
        <v>28.45341555963303</v>
      </c>
    </row>
    <row r="76" spans="2:3" ht="15">
      <c r="B76" s="2">
        <v>27.279600000000002</v>
      </c>
      <c r="C76" s="2">
        <v>28.40280198165138</v>
      </c>
    </row>
    <row r="77" spans="2:3" ht="15">
      <c r="B77" s="2">
        <v>27.736800000000002</v>
      </c>
      <c r="C77" s="2">
        <v>28.286334825688073</v>
      </c>
    </row>
    <row r="78" spans="2:3" ht="15">
      <c r="B78" s="2">
        <v>28.102560000000004</v>
      </c>
      <c r="C78" s="2">
        <v>27.961401247706423</v>
      </c>
    </row>
    <row r="79" spans="2:3" ht="15">
      <c r="B79" s="2">
        <v>28.55976</v>
      </c>
      <c r="C79" s="2">
        <v>28.108907669724772</v>
      </c>
    </row>
    <row r="80" spans="2:3" ht="15">
      <c r="B80" s="2">
        <v>28.86456</v>
      </c>
      <c r="C80" s="2">
        <v>28.637414091743118</v>
      </c>
    </row>
    <row r="81" spans="2:3" ht="15">
      <c r="B81" s="2">
        <v>29.260800000000003</v>
      </c>
      <c r="C81" s="2">
        <v>28.490466935779818</v>
      </c>
    </row>
    <row r="82" spans="2:3" ht="15">
      <c r="B82" s="2">
        <v>29.5656</v>
      </c>
      <c r="C82" s="2">
        <v>28.538424</v>
      </c>
    </row>
    <row r="83" spans="2:3" ht="15">
      <c r="B83" s="2">
        <v>29.718</v>
      </c>
      <c r="C83" s="2">
        <v>28.578048</v>
      </c>
    </row>
    <row r="84" spans="2:3" ht="15">
      <c r="B84" s="2">
        <v>30.1752</v>
      </c>
      <c r="C84" s="2">
        <v>28.578048</v>
      </c>
    </row>
    <row r="85" spans="2:3" ht="15">
      <c r="B85" s="2">
        <v>30.6324</v>
      </c>
      <c r="C85" s="2">
        <v>28.684727999999996</v>
      </c>
    </row>
    <row r="86" spans="2:3" ht="15">
      <c r="B86" s="2">
        <v>31.18104</v>
      </c>
      <c r="C86" s="2">
        <v>28.730448</v>
      </c>
    </row>
    <row r="87" spans="2:3" ht="15">
      <c r="B87" s="2">
        <v>31.3944</v>
      </c>
      <c r="C87" s="2">
        <v>28.803600000000003</v>
      </c>
    </row>
    <row r="88" spans="2:3" ht="15">
      <c r="B88" s="2">
        <v>31.79064</v>
      </c>
      <c r="C88" s="2">
        <v>28.891992</v>
      </c>
    </row>
    <row r="89" spans="2:3" ht="15">
      <c r="B89" s="2">
        <v>32.73552</v>
      </c>
      <c r="C89" s="2">
        <v>28.745687999999998</v>
      </c>
    </row>
    <row r="90" spans="2:3" ht="15">
      <c r="B90" s="2">
        <v>33.13176</v>
      </c>
      <c r="C90" s="2">
        <v>29.358335999999998</v>
      </c>
    </row>
    <row r="91" spans="2:3" ht="15">
      <c r="B91" s="2">
        <v>33.9852</v>
      </c>
      <c r="C91" s="2">
        <v>29.617416000000002</v>
      </c>
    </row>
    <row r="92" spans="2:3" ht="15">
      <c r="B92" s="2">
        <v>34.1376</v>
      </c>
      <c r="C92" s="2">
        <v>29.660088000000002</v>
      </c>
    </row>
    <row r="93" spans="2:3" ht="15">
      <c r="B93" s="2">
        <v>34.445448000000006</v>
      </c>
      <c r="C93" s="2">
        <v>31.071312000000002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W32"/>
  <sheetViews>
    <sheetView zoomScalePageLayoutView="0" workbookViewId="0" topLeftCell="A1">
      <selection activeCell="L7" sqref="L7:L32"/>
    </sheetView>
  </sheetViews>
  <sheetFormatPr defaultColWidth="9.140625" defaultRowHeight="15"/>
  <cols>
    <col min="1" max="1" width="2.7109375" style="2" customWidth="1"/>
    <col min="2" max="4" width="10.7109375" style="2" customWidth="1"/>
    <col min="5" max="6" width="9.140625" style="2" customWidth="1"/>
    <col min="7" max="7" width="2.7109375" style="2" customWidth="1"/>
    <col min="8" max="8" width="10.7109375" style="2" customWidth="1"/>
    <col min="9" max="10" width="15.7109375" style="2" customWidth="1"/>
    <col min="11" max="11" width="10.7109375" style="2" customWidth="1"/>
    <col min="12" max="16384" width="9.140625" style="2" customWidth="1"/>
  </cols>
  <sheetData>
    <row r="2" spans="2:6" ht="15">
      <c r="B2" s="3" t="s">
        <v>35</v>
      </c>
      <c r="F2" s="2">
        <v>109.31659958489811</v>
      </c>
    </row>
    <row r="4" ht="15">
      <c r="H4" s="3" t="s">
        <v>36</v>
      </c>
    </row>
    <row r="5" spans="2:13" ht="15">
      <c r="B5" s="3" t="s">
        <v>59</v>
      </c>
      <c r="H5" s="2" t="s">
        <v>37</v>
      </c>
      <c r="I5" s="2" t="s">
        <v>39</v>
      </c>
      <c r="J5" s="2" t="s">
        <v>41</v>
      </c>
      <c r="K5" s="2" t="s">
        <v>43</v>
      </c>
      <c r="L5" s="2" t="s">
        <v>44</v>
      </c>
      <c r="M5" s="3" t="s">
        <v>47</v>
      </c>
    </row>
    <row r="6" spans="2:23" ht="15">
      <c r="B6" s="2" t="s">
        <v>21</v>
      </c>
      <c r="C6" s="2" t="s">
        <v>22</v>
      </c>
      <c r="H6" s="2" t="s">
        <v>38</v>
      </c>
      <c r="I6" s="2" t="s">
        <v>40</v>
      </c>
      <c r="J6" s="2" t="s">
        <v>42</v>
      </c>
      <c r="K6" s="2" t="s">
        <v>46</v>
      </c>
      <c r="L6" s="2" t="s">
        <v>45</v>
      </c>
      <c r="M6" s="2" t="s">
        <v>48</v>
      </c>
      <c r="N6" s="2" t="s">
        <v>49</v>
      </c>
      <c r="O6" s="2" t="s">
        <v>50</v>
      </c>
      <c r="P6" s="2" t="s">
        <v>51</v>
      </c>
      <c r="Q6" s="2" t="s">
        <v>52</v>
      </c>
      <c r="R6" s="2" t="s">
        <v>53</v>
      </c>
      <c r="S6" s="2" t="s">
        <v>54</v>
      </c>
      <c r="T6" s="2" t="s">
        <v>55</v>
      </c>
      <c r="U6" s="2" t="s">
        <v>56</v>
      </c>
      <c r="V6" s="2" t="s">
        <v>57</v>
      </c>
      <c r="W6" s="2" t="s">
        <v>58</v>
      </c>
    </row>
    <row r="7" spans="2:23" ht="15">
      <c r="B7" s="2">
        <v>0.05</v>
      </c>
      <c r="C7" s="2">
        <v>0</v>
      </c>
      <c r="H7" s="2">
        <v>0.339804</v>
      </c>
      <c r="I7" s="2">
        <v>2.1183302980724857E-07</v>
      </c>
      <c r="J7" s="2">
        <v>0.11258200920874832</v>
      </c>
      <c r="K7" s="2">
        <v>0.30817701589107493</v>
      </c>
      <c r="L7" s="2">
        <v>0.11997132112667919</v>
      </c>
      <c r="M7" s="2">
        <v>1.447502898476123E-07</v>
      </c>
      <c r="N7" s="2">
        <v>0</v>
      </c>
      <c r="O7" s="2">
        <v>7.53048588894286E-09</v>
      </c>
      <c r="P7" s="2">
        <v>4.177211285911126E-09</v>
      </c>
      <c r="Q7" s="2">
        <v>2.1270071073734358E-08</v>
      </c>
      <c r="R7" s="2">
        <v>1.8965282823296006E-08</v>
      </c>
      <c r="S7" s="2">
        <v>1.1268944777649458E-08</v>
      </c>
      <c r="T7" s="2">
        <v>2.989880612705715E-09</v>
      </c>
      <c r="U7" s="2">
        <v>8.628768902194233E-10</v>
      </c>
      <c r="V7" s="2">
        <v>1.760128531912807E-11</v>
      </c>
      <c r="W7" s="2">
        <v>3.8532185824903087E-13</v>
      </c>
    </row>
    <row r="8" spans="2:23" ht="15">
      <c r="B8" s="2">
        <v>1</v>
      </c>
      <c r="C8" s="2">
        <v>6</v>
      </c>
      <c r="H8" s="2">
        <v>0.8755366353492736</v>
      </c>
      <c r="I8" s="2">
        <v>3.9991663958573735E-06</v>
      </c>
      <c r="J8" s="2">
        <v>0.14771022939983708</v>
      </c>
      <c r="K8" s="2">
        <v>0.4274059668502804</v>
      </c>
      <c r="L8" s="2">
        <v>0.1574051794737935</v>
      </c>
      <c r="M8" s="2">
        <v>2.732720650202291E-06</v>
      </c>
      <c r="N8" s="2">
        <v>0</v>
      </c>
      <c r="O8" s="2">
        <v>1.4216699888087016E-07</v>
      </c>
      <c r="P8" s="2">
        <v>7.886099263279434E-08</v>
      </c>
      <c r="Q8" s="2">
        <v>4.015547223819471E-07</v>
      </c>
      <c r="R8" s="2">
        <v>3.5804294459589094E-07</v>
      </c>
      <c r="S8" s="2">
        <v>2.127448458465377E-07</v>
      </c>
      <c r="T8" s="2">
        <v>5.644554149481838E-08</v>
      </c>
      <c r="U8" s="2">
        <v>1.6290133159438717E-08</v>
      </c>
      <c r="V8" s="2">
        <v>3.322922248537185E-10</v>
      </c>
      <c r="W8" s="2">
        <v>7.274437931143218E-12</v>
      </c>
    </row>
    <row r="9" spans="2:23" ht="15">
      <c r="B9" s="2">
        <v>2</v>
      </c>
      <c r="C9" s="2">
        <v>6</v>
      </c>
      <c r="H9" s="2">
        <v>0.934461</v>
      </c>
      <c r="I9" s="2">
        <v>5.039140803546126E-06</v>
      </c>
      <c r="J9" s="2">
        <v>0.15109029125415374</v>
      </c>
      <c r="K9" s="2">
        <v>0.43615539500427214</v>
      </c>
      <c r="L9" s="2">
        <v>0.1610070914400329</v>
      </c>
      <c r="M9" s="2">
        <v>3.4433586327870764E-06</v>
      </c>
      <c r="N9" s="2">
        <v>0</v>
      </c>
      <c r="O9" s="2">
        <v>1.7913721362541647E-07</v>
      </c>
      <c r="P9" s="2">
        <v>9.936861996932954E-08</v>
      </c>
      <c r="Q9" s="2">
        <v>5.059781429718918E-07</v>
      </c>
      <c r="R9" s="2">
        <v>4.5115122326590646E-07</v>
      </c>
      <c r="S9" s="2">
        <v>2.6806867415167506E-07</v>
      </c>
      <c r="T9" s="2">
        <v>7.112408016316501E-08</v>
      </c>
      <c r="U9" s="2">
        <v>2.052634638657706E-08</v>
      </c>
      <c r="V9" s="2">
        <v>4.1870408560544814E-10</v>
      </c>
      <c r="W9" s="2">
        <v>9.16613948338318E-12</v>
      </c>
    </row>
    <row r="10" spans="2:23" ht="15">
      <c r="B10" s="2">
        <v>4</v>
      </c>
      <c r="C10" s="2">
        <v>8</v>
      </c>
      <c r="H10" s="2">
        <v>0.934461</v>
      </c>
      <c r="I10" s="2">
        <v>5.039140803546126E-06</v>
      </c>
      <c r="J10" s="2">
        <v>0.15109029125415374</v>
      </c>
      <c r="K10" s="2">
        <v>0.43615539500427214</v>
      </c>
      <c r="L10" s="2">
        <v>0.1610070914400329</v>
      </c>
      <c r="M10" s="2">
        <v>3.4433586327870764E-06</v>
      </c>
      <c r="N10" s="2">
        <v>0</v>
      </c>
      <c r="O10" s="2">
        <v>1.7913721362541647E-07</v>
      </c>
      <c r="P10" s="2">
        <v>9.936861996932954E-08</v>
      </c>
      <c r="Q10" s="2">
        <v>5.059781429718918E-07</v>
      </c>
      <c r="R10" s="2">
        <v>4.5115122326590646E-07</v>
      </c>
      <c r="S10" s="2">
        <v>2.6806867415167506E-07</v>
      </c>
      <c r="T10" s="2">
        <v>7.112408016316501E-08</v>
      </c>
      <c r="U10" s="2">
        <v>2.052634638657706E-08</v>
      </c>
      <c r="V10" s="2">
        <v>4.1870408560544814E-10</v>
      </c>
      <c r="W10" s="2">
        <v>9.16613948338318E-12</v>
      </c>
    </row>
    <row r="11" spans="2:23" ht="15">
      <c r="B11" s="2">
        <v>8</v>
      </c>
      <c r="C11" s="2">
        <v>10</v>
      </c>
      <c r="H11" s="2">
        <v>0.934461</v>
      </c>
      <c r="I11" s="2">
        <v>5.039140803546126E-06</v>
      </c>
      <c r="J11" s="2">
        <v>0.15109029125415374</v>
      </c>
      <c r="K11" s="2">
        <v>0.43615539500427214</v>
      </c>
      <c r="L11" s="2">
        <v>0.1610070914400329</v>
      </c>
      <c r="M11" s="2">
        <v>3.4433586327870764E-06</v>
      </c>
      <c r="N11" s="2">
        <v>0</v>
      </c>
      <c r="O11" s="2">
        <v>1.7913721362541647E-07</v>
      </c>
      <c r="P11" s="2">
        <v>9.936861996932954E-08</v>
      </c>
      <c r="Q11" s="2">
        <v>5.059781429718918E-07</v>
      </c>
      <c r="R11" s="2">
        <v>4.5115122326590646E-07</v>
      </c>
      <c r="S11" s="2">
        <v>2.6806867415167506E-07</v>
      </c>
      <c r="T11" s="2">
        <v>7.112408016316501E-08</v>
      </c>
      <c r="U11" s="2">
        <v>2.052634638657706E-08</v>
      </c>
      <c r="V11" s="2">
        <v>4.1870408560544814E-10</v>
      </c>
      <c r="W11" s="2">
        <v>9.16613948338318E-12</v>
      </c>
    </row>
    <row r="12" spans="2:23" ht="15">
      <c r="B12" s="2">
        <v>16</v>
      </c>
      <c r="C12" s="2">
        <v>27</v>
      </c>
      <c r="H12" s="2">
        <v>0.934461</v>
      </c>
      <c r="I12" s="2">
        <v>5.039140803546126E-06</v>
      </c>
      <c r="J12" s="2">
        <v>0.15109029125415374</v>
      </c>
      <c r="K12" s="2">
        <v>0.43615539500427214</v>
      </c>
      <c r="L12" s="2">
        <v>0.1610070914400329</v>
      </c>
      <c r="M12" s="2">
        <v>3.4433586327870764E-06</v>
      </c>
      <c r="N12" s="2">
        <v>0</v>
      </c>
      <c r="O12" s="2">
        <v>1.7913721362541647E-07</v>
      </c>
      <c r="P12" s="2">
        <v>9.936861996932954E-08</v>
      </c>
      <c r="Q12" s="2">
        <v>5.059781429718918E-07</v>
      </c>
      <c r="R12" s="2">
        <v>4.5115122326590646E-07</v>
      </c>
      <c r="S12" s="2">
        <v>2.6806867415167506E-07</v>
      </c>
      <c r="T12" s="2">
        <v>7.112408016316501E-08</v>
      </c>
      <c r="U12" s="2">
        <v>2.052634638657706E-08</v>
      </c>
      <c r="V12" s="2">
        <v>4.1870408560544814E-10</v>
      </c>
      <c r="W12" s="2">
        <v>9.16613948338318E-12</v>
      </c>
    </row>
    <row r="13" spans="2:23" ht="15">
      <c r="B13" s="2">
        <v>32</v>
      </c>
      <c r="C13" s="2">
        <v>50</v>
      </c>
      <c r="H13" s="2">
        <v>0.934461</v>
      </c>
      <c r="I13" s="2">
        <v>5.039140803546126E-06</v>
      </c>
      <c r="J13" s="2">
        <v>0.15109029125415374</v>
      </c>
      <c r="K13" s="2">
        <v>0.43615539500427214</v>
      </c>
      <c r="L13" s="2">
        <v>0.1610070914400329</v>
      </c>
      <c r="M13" s="2">
        <v>3.4433586327870764E-06</v>
      </c>
      <c r="N13" s="2">
        <v>0</v>
      </c>
      <c r="O13" s="2">
        <v>1.7913721362541647E-07</v>
      </c>
      <c r="P13" s="2">
        <v>9.936861996932954E-08</v>
      </c>
      <c r="Q13" s="2">
        <v>5.059781429718918E-07</v>
      </c>
      <c r="R13" s="2">
        <v>4.5115122326590646E-07</v>
      </c>
      <c r="S13" s="2">
        <v>2.6806867415167506E-07</v>
      </c>
      <c r="T13" s="2">
        <v>7.112408016316501E-08</v>
      </c>
      <c r="U13" s="2">
        <v>2.052634638657706E-08</v>
      </c>
      <c r="V13" s="2">
        <v>4.1870408560544814E-10</v>
      </c>
      <c r="W13" s="2">
        <v>9.16613948338318E-12</v>
      </c>
    </row>
    <row r="14" spans="2:23" ht="15">
      <c r="B14" s="2">
        <v>64</v>
      </c>
      <c r="C14" s="2">
        <v>72</v>
      </c>
      <c r="H14" s="2">
        <v>0.934461</v>
      </c>
      <c r="I14" s="2">
        <v>5.039140803546126E-06</v>
      </c>
      <c r="J14" s="2">
        <v>0.15109029125415374</v>
      </c>
      <c r="K14" s="2">
        <v>0.43615539500427214</v>
      </c>
      <c r="L14" s="2">
        <v>0.1610070914400329</v>
      </c>
      <c r="M14" s="2">
        <v>3.4433586327870764E-06</v>
      </c>
      <c r="N14" s="2">
        <v>0</v>
      </c>
      <c r="O14" s="2">
        <v>1.7913721362541647E-07</v>
      </c>
      <c r="P14" s="2">
        <v>9.936861996932954E-08</v>
      </c>
      <c r="Q14" s="2">
        <v>5.059781429718918E-07</v>
      </c>
      <c r="R14" s="2">
        <v>4.5115122326590646E-07</v>
      </c>
      <c r="S14" s="2">
        <v>2.6806867415167506E-07</v>
      </c>
      <c r="T14" s="2">
        <v>7.112408016316501E-08</v>
      </c>
      <c r="U14" s="2">
        <v>2.052634638657706E-08</v>
      </c>
      <c r="V14" s="2">
        <v>4.1870408560544814E-10</v>
      </c>
      <c r="W14" s="2">
        <v>9.16613948338318E-12</v>
      </c>
    </row>
    <row r="15" spans="2:23" ht="15">
      <c r="B15" s="2">
        <v>128</v>
      </c>
      <c r="C15" s="2">
        <v>84</v>
      </c>
      <c r="H15" s="2">
        <v>0.934461</v>
      </c>
      <c r="I15" s="2">
        <v>5.039140803546126E-06</v>
      </c>
      <c r="J15" s="2">
        <v>0.15109029125415374</v>
      </c>
      <c r="K15" s="2">
        <v>0.43615539500427214</v>
      </c>
      <c r="L15" s="2">
        <v>0.1610070914400329</v>
      </c>
      <c r="M15" s="2">
        <v>3.4433586327870764E-06</v>
      </c>
      <c r="N15" s="2">
        <v>0</v>
      </c>
      <c r="O15" s="2">
        <v>1.7913721362541647E-07</v>
      </c>
      <c r="P15" s="2">
        <v>9.936861996932954E-08</v>
      </c>
      <c r="Q15" s="2">
        <v>5.059781429718918E-07</v>
      </c>
      <c r="R15" s="2">
        <v>4.5115122326590646E-07</v>
      </c>
      <c r="S15" s="2">
        <v>2.6806867415167506E-07</v>
      </c>
      <c r="T15" s="2">
        <v>7.112408016316501E-08</v>
      </c>
      <c r="U15" s="2">
        <v>2.052634638657706E-08</v>
      </c>
      <c r="V15" s="2">
        <v>4.1870408560544814E-10</v>
      </c>
      <c r="W15" s="2">
        <v>9.16613948338318E-12</v>
      </c>
    </row>
    <row r="16" spans="2:23" ht="15">
      <c r="B16" s="2">
        <v>256</v>
      </c>
      <c r="C16" s="2">
        <v>96</v>
      </c>
      <c r="H16" s="2">
        <v>0.934461</v>
      </c>
      <c r="I16" s="2">
        <v>5.039140803546126E-06</v>
      </c>
      <c r="J16" s="2">
        <v>0.15109029125415374</v>
      </c>
      <c r="K16" s="2">
        <v>0.43615539500427214</v>
      </c>
      <c r="L16" s="2">
        <v>0.1610070914400329</v>
      </c>
      <c r="M16" s="2">
        <v>3.4433586327870764E-06</v>
      </c>
      <c r="N16" s="2">
        <v>0</v>
      </c>
      <c r="O16" s="2">
        <v>1.7913721362541647E-07</v>
      </c>
      <c r="P16" s="2">
        <v>9.936861996932954E-08</v>
      </c>
      <c r="Q16" s="2">
        <v>5.059781429718918E-07</v>
      </c>
      <c r="R16" s="2">
        <v>4.5115122326590646E-07</v>
      </c>
      <c r="S16" s="2">
        <v>2.6806867415167506E-07</v>
      </c>
      <c r="T16" s="2">
        <v>7.112408016316501E-08</v>
      </c>
      <c r="U16" s="2">
        <v>2.052634638657706E-08</v>
      </c>
      <c r="V16" s="2">
        <v>4.1870408560544814E-10</v>
      </c>
      <c r="W16" s="2">
        <v>9.16613948338318E-12</v>
      </c>
    </row>
    <row r="17" spans="2:23" ht="15">
      <c r="B17" s="2">
        <v>512</v>
      </c>
      <c r="C17" s="2">
        <v>100</v>
      </c>
      <c r="H17" s="2">
        <v>0.934461</v>
      </c>
      <c r="I17" s="2">
        <v>5.039140803546126E-06</v>
      </c>
      <c r="J17" s="2">
        <v>0.15109029125415374</v>
      </c>
      <c r="K17" s="2">
        <v>0.43615539500427214</v>
      </c>
      <c r="L17" s="2">
        <v>0.1610070914400329</v>
      </c>
      <c r="M17" s="2">
        <v>3.4433586327870764E-06</v>
      </c>
      <c r="N17" s="2">
        <v>0</v>
      </c>
      <c r="O17" s="2">
        <v>1.7913721362541647E-07</v>
      </c>
      <c r="P17" s="2">
        <v>9.936861996932954E-08</v>
      </c>
      <c r="Q17" s="2">
        <v>5.059781429718918E-07</v>
      </c>
      <c r="R17" s="2">
        <v>4.5115122326590646E-07</v>
      </c>
      <c r="S17" s="2">
        <v>2.6806867415167506E-07</v>
      </c>
      <c r="T17" s="2">
        <v>7.112408016316501E-08</v>
      </c>
      <c r="U17" s="2">
        <v>2.052634638657706E-08</v>
      </c>
      <c r="V17" s="2">
        <v>4.1870408560544814E-10</v>
      </c>
      <c r="W17" s="2">
        <v>9.16613948338318E-12</v>
      </c>
    </row>
    <row r="18" spans="2:23" ht="15">
      <c r="B18" s="2">
        <v>1064</v>
      </c>
      <c r="C18" s="2">
        <v>100</v>
      </c>
      <c r="H18" s="2">
        <v>1.5008009999999998</v>
      </c>
      <c r="I18" s="2">
        <v>3.110633731136644E-05</v>
      </c>
      <c r="J18" s="2">
        <v>0.18154414760511467</v>
      </c>
      <c r="K18" s="2">
        <v>0.5047075758447643</v>
      </c>
      <c r="L18" s="2">
        <v>0.19345978441917885</v>
      </c>
      <c r="M18" s="2">
        <v>2.125566228276556E-05</v>
      </c>
      <c r="N18" s="2">
        <v>0</v>
      </c>
      <c r="O18" s="2">
        <v>1.1058041061542067E-06</v>
      </c>
      <c r="P18" s="2">
        <v>6.13396991954613E-07</v>
      </c>
      <c r="Q18" s="2">
        <v>3.1233750754467056E-06</v>
      </c>
      <c r="R18" s="2">
        <v>2.784931534254639E-06</v>
      </c>
      <c r="S18" s="2">
        <v>1.654773090465095E-06</v>
      </c>
      <c r="T18" s="2">
        <v>4.390450108000884E-07</v>
      </c>
      <c r="U18" s="2">
        <v>1.2670800030463352E-07</v>
      </c>
      <c r="V18" s="2">
        <v>2.584637149119723E-09</v>
      </c>
      <c r="W18" s="2">
        <v>5.658207177154171E-11</v>
      </c>
    </row>
    <row r="19" spans="8:23" ht="15">
      <c r="H19" s="2">
        <v>1.5008009999999998</v>
      </c>
      <c r="I19" s="2">
        <v>3.110633731136644E-05</v>
      </c>
      <c r="J19" s="2">
        <v>0.18154414760511467</v>
      </c>
      <c r="K19" s="2">
        <v>0.5047075758447643</v>
      </c>
      <c r="L19" s="2">
        <v>0.19345978441917885</v>
      </c>
      <c r="M19" s="2">
        <v>2.125566228276556E-05</v>
      </c>
      <c r="N19" s="2">
        <v>0</v>
      </c>
      <c r="O19" s="2">
        <v>1.1058041061542067E-06</v>
      </c>
      <c r="P19" s="2">
        <v>6.13396991954613E-07</v>
      </c>
      <c r="Q19" s="2">
        <v>3.1233750754467056E-06</v>
      </c>
      <c r="R19" s="2">
        <v>2.784931534254639E-06</v>
      </c>
      <c r="S19" s="2">
        <v>1.654773090465095E-06</v>
      </c>
      <c r="T19" s="2">
        <v>4.390450108000884E-07</v>
      </c>
      <c r="U19" s="2">
        <v>1.2670800030463352E-07</v>
      </c>
      <c r="V19" s="2">
        <v>2.584637149119723E-09</v>
      </c>
      <c r="W19" s="2">
        <v>5.658207177154171E-11</v>
      </c>
    </row>
    <row r="20" spans="8:23" ht="15">
      <c r="H20" s="2">
        <v>1.5008009999999998</v>
      </c>
      <c r="I20" s="2">
        <v>3.110633731136644E-05</v>
      </c>
      <c r="J20" s="2">
        <v>0.18154414760511467</v>
      </c>
      <c r="K20" s="2">
        <v>0.5047075758447643</v>
      </c>
      <c r="L20" s="2">
        <v>0.19345978441917885</v>
      </c>
      <c r="M20" s="2">
        <v>2.125566228276556E-05</v>
      </c>
      <c r="N20" s="2">
        <v>0</v>
      </c>
      <c r="O20" s="2">
        <v>1.1058041061542067E-06</v>
      </c>
      <c r="P20" s="2">
        <v>6.13396991954613E-07</v>
      </c>
      <c r="Q20" s="2">
        <v>3.1233750754467056E-06</v>
      </c>
      <c r="R20" s="2">
        <v>2.784931534254639E-06</v>
      </c>
      <c r="S20" s="2">
        <v>1.654773090465095E-06</v>
      </c>
      <c r="T20" s="2">
        <v>4.390450108000884E-07</v>
      </c>
      <c r="U20" s="2">
        <v>1.2670800030463352E-07</v>
      </c>
      <c r="V20" s="2">
        <v>2.584637149119723E-09</v>
      </c>
      <c r="W20" s="2">
        <v>5.658207177154171E-11</v>
      </c>
    </row>
    <row r="21" spans="2:23" ht="15">
      <c r="B21" s="3" t="s">
        <v>23</v>
      </c>
      <c r="H21" s="2">
        <v>1.5008009999999998</v>
      </c>
      <c r="I21" s="2">
        <v>3.110633731136644E-05</v>
      </c>
      <c r="J21" s="2">
        <v>0.18154414760511467</v>
      </c>
      <c r="K21" s="2">
        <v>0.5047075758447643</v>
      </c>
      <c r="L21" s="2">
        <v>0.19345978441917885</v>
      </c>
      <c r="M21" s="2">
        <v>2.125566228276556E-05</v>
      </c>
      <c r="N21" s="2">
        <v>0</v>
      </c>
      <c r="O21" s="2">
        <v>1.1058041061542067E-06</v>
      </c>
      <c r="P21" s="2">
        <v>6.13396991954613E-07</v>
      </c>
      <c r="Q21" s="2">
        <v>3.1233750754467056E-06</v>
      </c>
      <c r="R21" s="2">
        <v>2.784931534254639E-06</v>
      </c>
      <c r="S21" s="2">
        <v>1.654773090465095E-06</v>
      </c>
      <c r="T21" s="2">
        <v>4.390450108000884E-07</v>
      </c>
      <c r="U21" s="2">
        <v>1.2670800030463352E-07</v>
      </c>
      <c r="V21" s="2">
        <v>2.584637149119723E-09</v>
      </c>
      <c r="W21" s="2">
        <v>5.658207177154171E-11</v>
      </c>
    </row>
    <row r="22" spans="2:23" ht="15">
      <c r="B22" s="3" t="s">
        <v>24</v>
      </c>
      <c r="D22" s="2">
        <v>28.06</v>
      </c>
      <c r="H22" s="2">
        <v>1.5008009999999998</v>
      </c>
      <c r="I22" s="2">
        <v>3.110633731136644E-05</v>
      </c>
      <c r="J22" s="2">
        <v>0.18154414760511467</v>
      </c>
      <c r="K22" s="2">
        <v>0.5047075758447643</v>
      </c>
      <c r="L22" s="2">
        <v>0.19345978441917885</v>
      </c>
      <c r="M22" s="2">
        <v>2.125566228276556E-05</v>
      </c>
      <c r="N22" s="2">
        <v>0</v>
      </c>
      <c r="O22" s="2">
        <v>1.1058041061542067E-06</v>
      </c>
      <c r="P22" s="2">
        <v>6.13396991954613E-07</v>
      </c>
      <c r="Q22" s="2">
        <v>3.1233750754467056E-06</v>
      </c>
      <c r="R22" s="2">
        <v>2.784931534254639E-06</v>
      </c>
      <c r="S22" s="2">
        <v>1.654773090465095E-06</v>
      </c>
      <c r="T22" s="2">
        <v>4.390450108000884E-07</v>
      </c>
      <c r="U22" s="2">
        <v>1.2670800030463352E-07</v>
      </c>
      <c r="V22" s="2">
        <v>2.584637149119723E-09</v>
      </c>
      <c r="W22" s="2">
        <v>5.658207177154171E-11</v>
      </c>
    </row>
    <row r="23" spans="2:23" ht="15">
      <c r="B23" s="3" t="s">
        <v>25</v>
      </c>
      <c r="D23" s="2">
        <v>5.02</v>
      </c>
      <c r="H23" s="2">
        <v>2.636595455200195</v>
      </c>
      <c r="I23" s="2">
        <v>0.0003829071801757895</v>
      </c>
      <c r="J23" s="2">
        <v>0.23674512002802583</v>
      </c>
      <c r="K23" s="2">
        <v>0.5979337095537183</v>
      </c>
      <c r="L23" s="2">
        <v>0.25228386861876534</v>
      </c>
      <c r="M23" s="2">
        <v>0.0002616491175413515</v>
      </c>
      <c r="N23" s="2">
        <v>0</v>
      </c>
      <c r="O23" s="2">
        <v>1.3612027924599037E-05</v>
      </c>
      <c r="P23" s="2">
        <v>7.550683649014123E-06</v>
      </c>
      <c r="Q23" s="2">
        <v>3.844755911952479E-05</v>
      </c>
      <c r="R23" s="2">
        <v>3.428144786350087E-05</v>
      </c>
      <c r="S23" s="2">
        <v>2.0369627306434304E-05</v>
      </c>
      <c r="T23" s="2">
        <v>5.404477080439855E-06</v>
      </c>
      <c r="U23" s="2">
        <v>1.559727286974148E-06</v>
      </c>
      <c r="V23" s="2">
        <v>3.181590016981495E-08</v>
      </c>
      <c r="W23" s="2">
        <v>6.965037810037649E-10</v>
      </c>
    </row>
    <row r="24" spans="2:23" ht="15">
      <c r="B24" s="3" t="s">
        <v>26</v>
      </c>
      <c r="D24" s="2">
        <v>8</v>
      </c>
      <c r="H24" s="2">
        <v>4.690810878486328</v>
      </c>
      <c r="I24" s="2">
        <v>0.005307861310460484</v>
      </c>
      <c r="J24" s="2">
        <v>0.31323073052433065</v>
      </c>
      <c r="K24" s="2">
        <v>0.7229176457176203</v>
      </c>
      <c r="L24" s="2">
        <v>0.33378960655073014</v>
      </c>
      <c r="M24" s="2">
        <v>0.003626981419560433</v>
      </c>
      <c r="N24" s="2">
        <v>0</v>
      </c>
      <c r="O24" s="2">
        <v>0.0001886900014377302</v>
      </c>
      <c r="P24" s="2">
        <v>0.00010466761576455472</v>
      </c>
      <c r="Q24" s="2">
        <v>0.0005329602632117768</v>
      </c>
      <c r="R24" s="2">
        <v>0.0004752096074503161</v>
      </c>
      <c r="S24" s="2">
        <v>0.0002823638789919934</v>
      </c>
      <c r="T24" s="2">
        <v>7.491688921938608E-05</v>
      </c>
      <c r="U24" s="2">
        <v>2.162094771270374E-05</v>
      </c>
      <c r="V24" s="2">
        <v>4.410321725784955E-07</v>
      </c>
      <c r="W24" s="2">
        <v>9.654939011804598E-09</v>
      </c>
    </row>
    <row r="25" spans="2:23" ht="15">
      <c r="B25" s="3" t="s">
        <v>27</v>
      </c>
      <c r="D25" s="2">
        <v>10.22</v>
      </c>
      <c r="H25" s="2">
        <v>7.650508143017578</v>
      </c>
      <c r="I25" s="2">
        <v>0.053413200497725216</v>
      </c>
      <c r="J25" s="2">
        <v>0.40145779080671634</v>
      </c>
      <c r="K25" s="2">
        <v>0.8573797006587976</v>
      </c>
      <c r="L25" s="2">
        <v>0.4278074434643965</v>
      </c>
      <c r="M25" s="2">
        <v>0.03649844531218516</v>
      </c>
      <c r="N25" s="2">
        <v>0</v>
      </c>
      <c r="O25" s="2">
        <v>0.0018987943145475988</v>
      </c>
      <c r="P25" s="2">
        <v>0.0010532740061299764</v>
      </c>
      <c r="Q25" s="2">
        <v>0.005363198420454082</v>
      </c>
      <c r="R25" s="2">
        <v>0.004782051481105289</v>
      </c>
      <c r="S25" s="2">
        <v>0.002841437935123124</v>
      </c>
      <c r="T25" s="2">
        <v>0.000753891368008216</v>
      </c>
      <c r="U25" s="2">
        <v>0.00021757237945414394</v>
      </c>
      <c r="V25" s="2">
        <v>4.4381227168572775E-06</v>
      </c>
      <c r="W25" s="2">
        <v>9.715800075908308E-08</v>
      </c>
    </row>
    <row r="26" spans="2:23" ht="15">
      <c r="B26" s="3" t="s">
        <v>28</v>
      </c>
      <c r="D26" s="2">
        <v>14.75</v>
      </c>
      <c r="H26" s="2">
        <v>12.176309999999999</v>
      </c>
      <c r="I26" s="2">
        <v>0.5899544182359198</v>
      </c>
      <c r="J26" s="2">
        <v>0.5230875264640408</v>
      </c>
      <c r="K26" s="2">
        <v>1.0109445023803705</v>
      </c>
      <c r="L26" s="2">
        <v>0.5574203379015663</v>
      </c>
      <c r="M26" s="2">
        <v>0.4031291678839348</v>
      </c>
      <c r="N26" s="2">
        <v>0</v>
      </c>
      <c r="O26" s="2">
        <v>0.020972382945603663</v>
      </c>
      <c r="P26" s="2">
        <v>0.011633522195620742</v>
      </c>
      <c r="Q26" s="2">
        <v>0.0592370907292392</v>
      </c>
      <c r="R26" s="2">
        <v>0.05281826165106579</v>
      </c>
      <c r="S26" s="2">
        <v>0.031383980895142716</v>
      </c>
      <c r="T26" s="2">
        <v>0.008326809464362856</v>
      </c>
      <c r="U26" s="2">
        <v>0.002403109818340522</v>
      </c>
      <c r="V26" s="2">
        <v>4.9019532270766355E-05</v>
      </c>
      <c r="W26" s="2">
        <v>1.073120338805219E-06</v>
      </c>
    </row>
    <row r="27" spans="2:23" ht="15">
      <c r="B27" s="3" t="s">
        <v>29</v>
      </c>
      <c r="D27" s="2">
        <v>32</v>
      </c>
      <c r="H27" s="2">
        <v>19.50666556029785</v>
      </c>
      <c r="I27" s="2">
        <v>6.9698825221458955</v>
      </c>
      <c r="J27" s="2">
        <v>0.6909035675598947</v>
      </c>
      <c r="K27" s="2">
        <v>1.2084337981452935</v>
      </c>
      <c r="L27" s="2">
        <v>0.7362509725475342</v>
      </c>
      <c r="M27" s="2">
        <v>4.684161544573887</v>
      </c>
      <c r="N27" s="2">
        <v>0</v>
      </c>
      <c r="O27" s="2">
        <v>0.2565874557005796</v>
      </c>
      <c r="P27" s="2">
        <v>0.1423307913436839</v>
      </c>
      <c r="Q27" s="2">
        <v>0.7247385493934103</v>
      </c>
      <c r="R27" s="2">
        <v>0.6462071290003518</v>
      </c>
      <c r="S27" s="2">
        <v>0.383968566115103</v>
      </c>
      <c r="T27" s="2">
        <v>0.10187468253397729</v>
      </c>
      <c r="U27" s="2">
        <v>0.029400942928439786</v>
      </c>
      <c r="V27" s="2">
        <v>0.0005997314228722415</v>
      </c>
      <c r="W27" s="2">
        <v>1.3129133590052778E-05</v>
      </c>
    </row>
    <row r="28" spans="2:23" ht="15">
      <c r="B28" s="3" t="s">
        <v>30</v>
      </c>
      <c r="D28" s="2">
        <v>51.33</v>
      </c>
      <c r="H28" s="2">
        <v>28.783397443725583</v>
      </c>
      <c r="I28" s="2">
        <v>39.57142060095761</v>
      </c>
      <c r="J28" s="2">
        <v>0.8681419789773192</v>
      </c>
      <c r="K28" s="2">
        <v>1.4170115290031424</v>
      </c>
      <c r="L28" s="2">
        <v>0.9251224141001158</v>
      </c>
      <c r="M28" s="2">
        <v>21.72469604448541</v>
      </c>
      <c r="N28" s="2">
        <v>0</v>
      </c>
      <c r="O28" s="2">
        <v>2.002517040511458</v>
      </c>
      <c r="P28" s="2">
        <v>1.1113702324923342</v>
      </c>
      <c r="Q28" s="2">
        <v>5.659020388572117</v>
      </c>
      <c r="R28" s="2">
        <v>5.045818690497949</v>
      </c>
      <c r="S28" s="2">
        <v>2.9981652639214866</v>
      </c>
      <c r="T28" s="2">
        <v>0.7954743210798095</v>
      </c>
      <c r="U28" s="2">
        <v>0.2295731827905977</v>
      </c>
      <c r="V28" s="2">
        <v>0.004682919588784109</v>
      </c>
      <c r="W28" s="2">
        <v>0.00010251701766462053</v>
      </c>
    </row>
    <row r="29" spans="2:23" ht="15">
      <c r="B29" s="3" t="s">
        <v>31</v>
      </c>
      <c r="D29" s="2">
        <v>76.11</v>
      </c>
      <c r="H29" s="2">
        <v>49.385683130273435</v>
      </c>
      <c r="I29" s="2">
        <v>358.4463203646514</v>
      </c>
      <c r="J29" s="2">
        <v>1.1861568059502505</v>
      </c>
      <c r="K29" s="2">
        <v>1.7912577799072253</v>
      </c>
      <c r="L29" s="2">
        <v>1.264010120918997</v>
      </c>
      <c r="M29" s="2">
        <v>104.61310479460487</v>
      </c>
      <c r="N29" s="2">
        <v>0</v>
      </c>
      <c r="O29" s="2">
        <v>18.140467158523606</v>
      </c>
      <c r="P29" s="2">
        <v>12.715646334212806</v>
      </c>
      <c r="Q29" s="2">
        <v>77.66726453651238</v>
      </c>
      <c r="R29" s="2">
        <v>78.54234491944283</v>
      </c>
      <c r="S29" s="2">
        <v>49.678010117354994</v>
      </c>
      <c r="T29" s="2">
        <v>13.200436651579517</v>
      </c>
      <c r="U29" s="2">
        <v>3.809634297452979</v>
      </c>
      <c r="V29" s="2">
        <v>0.07771034430410399</v>
      </c>
      <c r="W29" s="2">
        <v>0.0017012106632853941</v>
      </c>
    </row>
    <row r="30" spans="2:23" ht="15">
      <c r="B30" s="3" t="s">
        <v>32</v>
      </c>
      <c r="D30" s="2">
        <v>128</v>
      </c>
      <c r="H30" s="2">
        <v>75.65068121701171</v>
      </c>
      <c r="I30" s="2">
        <v>1567.5033552309403</v>
      </c>
      <c r="J30" s="2">
        <v>1.5165556940551537</v>
      </c>
      <c r="K30" s="2">
        <v>2.180077843276977</v>
      </c>
      <c r="L30" s="2">
        <v>1.6160947158140302</v>
      </c>
      <c r="M30" s="2">
        <v>282.4218882687454</v>
      </c>
      <c r="N30" s="2">
        <v>0</v>
      </c>
      <c r="O30" s="2">
        <v>63.94880415837746</v>
      </c>
      <c r="P30" s="2">
        <v>49.55793691985416</v>
      </c>
      <c r="Q30" s="2">
        <v>339.96532623255126</v>
      </c>
      <c r="R30" s="2">
        <v>394.4100846542507</v>
      </c>
      <c r="S30" s="2">
        <v>298.81734557252713</v>
      </c>
      <c r="T30" s="2">
        <v>102.87697951202775</v>
      </c>
      <c r="U30" s="2">
        <v>34.78000322819781</v>
      </c>
      <c r="V30" s="2">
        <v>0.7094555053665123</v>
      </c>
      <c r="W30" s="2">
        <v>0.01553117904268889</v>
      </c>
    </row>
    <row r="31" spans="2:23" ht="15">
      <c r="B31" s="3" t="s">
        <v>33</v>
      </c>
      <c r="D31" s="2">
        <v>181.02</v>
      </c>
      <c r="H31" s="2">
        <v>186.71813927246612</v>
      </c>
      <c r="I31" s="2">
        <v>15724.432861217389</v>
      </c>
      <c r="J31" s="2">
        <v>2.510880043650454</v>
      </c>
      <c r="K31" s="2">
        <v>3.3502187563934305</v>
      </c>
      <c r="L31" s="2">
        <v>2.675681471173737</v>
      </c>
      <c r="M31" s="2">
        <v>1477.027137537179</v>
      </c>
      <c r="N31" s="2">
        <v>0</v>
      </c>
      <c r="O31" s="2">
        <v>453.3867561613697</v>
      </c>
      <c r="P31" s="2">
        <v>390.26147222197164</v>
      </c>
      <c r="Q31" s="2">
        <v>3005.5831259193174</v>
      </c>
      <c r="R31" s="2">
        <v>3969.030848056609</v>
      </c>
      <c r="S31" s="2">
        <v>3525.718418936764</v>
      </c>
      <c r="T31" s="2">
        <v>1588.3635982694068</v>
      </c>
      <c r="U31" s="2">
        <v>1247.2913553803</v>
      </c>
      <c r="V31" s="2">
        <v>66.31832853365695</v>
      </c>
      <c r="W31" s="2">
        <v>1.4518202008115786</v>
      </c>
    </row>
    <row r="32" spans="8:23" ht="15">
      <c r="H32" s="2">
        <v>571</v>
      </c>
      <c r="I32" s="2">
        <v>119582.98617911745</v>
      </c>
      <c r="J32" s="2">
        <v>4.565927104237614</v>
      </c>
      <c r="K32" s="2">
        <v>5.771332549896236</v>
      </c>
      <c r="L32" s="2">
        <v>4.865611394870481</v>
      </c>
      <c r="M32" s="2">
        <v>7147.918628311724</v>
      </c>
      <c r="N32" s="2">
        <v>0</v>
      </c>
      <c r="O32" s="2">
        <v>2634.6978094853553</v>
      </c>
      <c r="P32" s="2">
        <v>2405.071007924497</v>
      </c>
      <c r="Q32" s="2">
        <v>19713.442914966927</v>
      </c>
      <c r="R32" s="2">
        <v>27833.75528112057</v>
      </c>
      <c r="S32" s="2">
        <v>26739.527998239257</v>
      </c>
      <c r="T32" s="2">
        <v>13629.097945192945</v>
      </c>
      <c r="U32" s="2">
        <v>15121.7691558762</v>
      </c>
      <c r="V32" s="2">
        <v>4042.0306387068817</v>
      </c>
      <c r="W32" s="2">
        <v>315.67479929309576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H15">
      <selection activeCell="P51" sqref="P51"/>
    </sheetView>
  </sheetViews>
  <sheetFormatPr defaultColWidth="9.140625" defaultRowHeight="15"/>
  <cols>
    <col min="1" max="1" width="10.421875" style="7" bestFit="1" customWidth="1"/>
    <col min="2" max="2" width="15.00390625" style="7" bestFit="1" customWidth="1"/>
    <col min="3" max="4" width="9.140625" style="7" customWidth="1"/>
    <col min="5" max="5" width="9.8515625" style="7" bestFit="1" customWidth="1"/>
    <col min="6" max="6" width="10.7109375" style="7" bestFit="1" customWidth="1"/>
    <col min="7" max="14" width="9.140625" style="7" customWidth="1"/>
    <col min="15" max="15" width="29.00390625" style="7" bestFit="1" customWidth="1"/>
    <col min="16" max="16" width="9.140625" style="7" customWidth="1"/>
    <col min="17" max="17" width="11.8515625" style="7" bestFit="1" customWidth="1"/>
    <col min="18" max="16384" width="9.140625" style="7" customWidth="1"/>
  </cols>
  <sheetData>
    <row r="1" spans="1:11" ht="12.75">
      <c r="A1" s="6" t="s">
        <v>37</v>
      </c>
      <c r="B1" s="6" t="s">
        <v>39</v>
      </c>
      <c r="D1" s="7" t="s">
        <v>37</v>
      </c>
      <c r="E1" s="11" t="s">
        <v>60</v>
      </c>
      <c r="F1" s="11"/>
      <c r="H1" s="7" t="s">
        <v>61</v>
      </c>
      <c r="K1" s="7" t="s">
        <v>62</v>
      </c>
    </row>
    <row r="2" spans="1:11" ht="12.75">
      <c r="A2" s="6" t="s">
        <v>38</v>
      </c>
      <c r="B2" s="6" t="s">
        <v>40</v>
      </c>
      <c r="D2" s="7" t="s">
        <v>63</v>
      </c>
      <c r="E2" s="7" t="s">
        <v>64</v>
      </c>
      <c r="F2" s="7" t="s">
        <v>65</v>
      </c>
      <c r="H2" s="7" t="s">
        <v>66</v>
      </c>
      <c r="I2" s="7" t="s">
        <v>67</v>
      </c>
      <c r="K2" s="7" t="s">
        <v>66</v>
      </c>
    </row>
    <row r="3" spans="1:12" ht="15">
      <c r="A3" s="2">
        <v>0.339804</v>
      </c>
      <c r="B3" s="2">
        <v>2.1183302980724857E-07</v>
      </c>
      <c r="D3" s="7">
        <f aca="true" t="shared" si="0" ref="D3:D28">A3/0.028317</f>
        <v>12</v>
      </c>
      <c r="E3" s="7">
        <f aca="true" t="shared" si="1" ref="E3:E28">B3*2.2046/2000</f>
        <v>2.335035487565301E-10</v>
      </c>
      <c r="F3" s="7">
        <f aca="true" t="shared" si="2" ref="F3:F28">E3*60*24</f>
        <v>3.362451102094034E-07</v>
      </c>
      <c r="H3" s="2">
        <v>0.3030080675897596</v>
      </c>
      <c r="I3" s="7">
        <f aca="true" t="shared" si="3" ref="I3:I28">H3*3.0808</f>
        <v>0.9335072546305314</v>
      </c>
      <c r="K3" s="2">
        <v>0.11997132112667919</v>
      </c>
      <c r="L3" s="7">
        <f aca="true" t="shared" si="4" ref="L3:L28">K3*3.2808</f>
        <v>0.3936019103524091</v>
      </c>
    </row>
    <row r="4" spans="1:12" ht="15">
      <c r="A4" s="2">
        <v>0.8755366353492736</v>
      </c>
      <c r="B4" s="2">
        <v>3.9991663958573735E-06</v>
      </c>
      <c r="D4" s="7">
        <f t="shared" si="0"/>
        <v>30.919116973876953</v>
      </c>
      <c r="E4" s="7">
        <f t="shared" si="1"/>
        <v>4.408281118153584E-09</v>
      </c>
      <c r="F4" s="7">
        <f t="shared" si="2"/>
        <v>6.34792481014116E-06</v>
      </c>
      <c r="H4" s="2">
        <v>0.42011906061744664</v>
      </c>
      <c r="I4" s="7">
        <f t="shared" si="3"/>
        <v>1.2943028019502296</v>
      </c>
      <c r="K4" s="2">
        <v>0.1574051794737935</v>
      </c>
      <c r="L4" s="7">
        <f t="shared" si="4"/>
        <v>0.5164149128176218</v>
      </c>
    </row>
    <row r="5" spans="1:12" ht="15">
      <c r="A5" s="2">
        <v>0.934461</v>
      </c>
      <c r="B5" s="2">
        <v>5.039140803546126E-06</v>
      </c>
      <c r="D5" s="7">
        <f t="shared" si="0"/>
        <v>33</v>
      </c>
      <c r="E5" s="7">
        <f t="shared" si="1"/>
        <v>5.554644907748895E-09</v>
      </c>
      <c r="F5" s="7">
        <f t="shared" si="2"/>
        <v>7.998688667158409E-06</v>
      </c>
      <c r="H5" s="2">
        <v>0.45104792929458587</v>
      </c>
      <c r="I5" s="7">
        <f t="shared" si="3"/>
        <v>1.3895884605707602</v>
      </c>
      <c r="K5" s="2">
        <v>0.1610070914400329</v>
      </c>
      <c r="L5" s="7">
        <f t="shared" si="4"/>
        <v>0.52823206559646</v>
      </c>
    </row>
    <row r="6" spans="1:12" ht="15">
      <c r="A6" s="2">
        <v>0.934461</v>
      </c>
      <c r="B6" s="2">
        <v>5.039140803546126E-06</v>
      </c>
      <c r="D6" s="7">
        <f t="shared" si="0"/>
        <v>33</v>
      </c>
      <c r="E6" s="7">
        <f t="shared" si="1"/>
        <v>5.554644907748895E-09</v>
      </c>
      <c r="F6" s="7">
        <f t="shared" si="2"/>
        <v>7.998688667158409E-06</v>
      </c>
      <c r="H6" s="2">
        <v>0.4812211188068387</v>
      </c>
      <c r="I6" s="7">
        <f t="shared" si="3"/>
        <v>1.4825460228201086</v>
      </c>
      <c r="K6" s="2">
        <v>0.1610070914400329</v>
      </c>
      <c r="L6" s="7">
        <f t="shared" si="4"/>
        <v>0.52823206559646</v>
      </c>
    </row>
    <row r="7" spans="1:12" ht="15">
      <c r="A7" s="2">
        <v>0.934461</v>
      </c>
      <c r="B7" s="2">
        <v>5.039140803546126E-06</v>
      </c>
      <c r="D7" s="7">
        <f t="shared" si="0"/>
        <v>33</v>
      </c>
      <c r="E7" s="7">
        <f t="shared" si="1"/>
        <v>5.554644907748895E-09</v>
      </c>
      <c r="F7" s="7">
        <f t="shared" si="2"/>
        <v>7.998688667158409E-06</v>
      </c>
      <c r="H7" s="2">
        <v>0.5321446413059231</v>
      </c>
      <c r="I7" s="7">
        <f t="shared" si="3"/>
        <v>1.6394312109352878</v>
      </c>
      <c r="K7" s="2">
        <v>0.1610070914400329</v>
      </c>
      <c r="L7" s="7">
        <f t="shared" si="4"/>
        <v>0.52823206559646</v>
      </c>
    </row>
    <row r="8" spans="1:12" ht="15">
      <c r="A8" s="2">
        <v>0.934461</v>
      </c>
      <c r="B8" s="2">
        <v>5.039140803546126E-06</v>
      </c>
      <c r="D8" s="7">
        <f t="shared" si="0"/>
        <v>33</v>
      </c>
      <c r="E8" s="7">
        <f t="shared" si="1"/>
        <v>5.554644907748895E-09</v>
      </c>
      <c r="F8" s="7">
        <f t="shared" si="2"/>
        <v>7.998688667158409E-06</v>
      </c>
      <c r="H8" s="2">
        <v>0.6175518089618679</v>
      </c>
      <c r="I8" s="7">
        <f t="shared" si="3"/>
        <v>1.9025536130497227</v>
      </c>
      <c r="K8" s="2">
        <v>0.1610070914400329</v>
      </c>
      <c r="L8" s="7">
        <f t="shared" si="4"/>
        <v>0.52823206559646</v>
      </c>
    </row>
    <row r="9" spans="1:12" ht="15">
      <c r="A9" s="2">
        <v>0.934461</v>
      </c>
      <c r="B9" s="2">
        <v>5.039140803546126E-06</v>
      </c>
      <c r="D9" s="7">
        <f t="shared" si="0"/>
        <v>33</v>
      </c>
      <c r="E9" s="7">
        <f t="shared" si="1"/>
        <v>5.554644907748895E-09</v>
      </c>
      <c r="F9" s="7">
        <f t="shared" si="2"/>
        <v>7.998688667158409E-06</v>
      </c>
      <c r="H9" s="2">
        <v>0.6874649834003446</v>
      </c>
      <c r="I9" s="7">
        <f t="shared" si="3"/>
        <v>2.1179421208597815</v>
      </c>
      <c r="K9" s="2">
        <v>0.1610070914400329</v>
      </c>
      <c r="L9" s="7">
        <f t="shared" si="4"/>
        <v>0.52823206559646</v>
      </c>
    </row>
    <row r="10" spans="1:12" ht="15">
      <c r="A10" s="2">
        <v>0.934461</v>
      </c>
      <c r="B10" s="2">
        <v>5.039140803546126E-06</v>
      </c>
      <c r="D10" s="7">
        <f t="shared" si="0"/>
        <v>33</v>
      </c>
      <c r="E10" s="7">
        <f t="shared" si="1"/>
        <v>5.554644907748895E-09</v>
      </c>
      <c r="F10" s="7">
        <f t="shared" si="2"/>
        <v>7.998688667158409E-06</v>
      </c>
      <c r="H10" s="2">
        <v>0.7579641947422023</v>
      </c>
      <c r="I10" s="7">
        <f t="shared" si="3"/>
        <v>2.335136091161777</v>
      </c>
      <c r="K10" s="2">
        <v>0.1610070914400329</v>
      </c>
      <c r="L10" s="7">
        <f t="shared" si="4"/>
        <v>0.52823206559646</v>
      </c>
    </row>
    <row r="11" spans="1:12" ht="15">
      <c r="A11" s="2">
        <v>0.934461</v>
      </c>
      <c r="B11" s="2">
        <v>5.039140803546126E-06</v>
      </c>
      <c r="D11" s="7">
        <f t="shared" si="0"/>
        <v>33</v>
      </c>
      <c r="E11" s="7">
        <f t="shared" si="1"/>
        <v>5.554644907748895E-09</v>
      </c>
      <c r="F11" s="7">
        <f t="shared" si="2"/>
        <v>7.998688667158409E-06</v>
      </c>
      <c r="H11" s="2">
        <v>0.8285662195758814</v>
      </c>
      <c r="I11" s="7">
        <f t="shared" si="3"/>
        <v>2.5526468092693753</v>
      </c>
      <c r="K11" s="2">
        <v>0.1610070914400329</v>
      </c>
      <c r="L11" s="7">
        <f t="shared" si="4"/>
        <v>0.52823206559646</v>
      </c>
    </row>
    <row r="12" spans="1:12" ht="15">
      <c r="A12" s="2">
        <v>0.934461</v>
      </c>
      <c r="B12" s="2">
        <v>5.039140803546126E-06</v>
      </c>
      <c r="D12" s="7">
        <f t="shared" si="0"/>
        <v>33</v>
      </c>
      <c r="E12" s="7">
        <f t="shared" si="1"/>
        <v>5.554644907748895E-09</v>
      </c>
      <c r="F12" s="7">
        <f t="shared" si="2"/>
        <v>7.998688667158409E-06</v>
      </c>
      <c r="H12" s="2">
        <v>0.9071902671089167</v>
      </c>
      <c r="I12" s="7">
        <f t="shared" si="3"/>
        <v>2.7948717749091507</v>
      </c>
      <c r="K12" s="2">
        <v>0.1610070914400329</v>
      </c>
      <c r="L12" s="7">
        <f t="shared" si="4"/>
        <v>0.52823206559646</v>
      </c>
    </row>
    <row r="13" spans="1:12" ht="15">
      <c r="A13" s="2">
        <v>0.934461</v>
      </c>
      <c r="B13" s="2">
        <v>5.039140803546126E-06</v>
      </c>
      <c r="D13" s="7">
        <f t="shared" si="0"/>
        <v>33</v>
      </c>
      <c r="E13" s="7">
        <f t="shared" si="1"/>
        <v>5.554644907748895E-09</v>
      </c>
      <c r="F13" s="7">
        <f t="shared" si="2"/>
        <v>7.998688667158409E-06</v>
      </c>
      <c r="H13" s="2">
        <v>0.971978188980102</v>
      </c>
      <c r="I13" s="7">
        <f t="shared" si="3"/>
        <v>2.994470404609898</v>
      </c>
      <c r="K13" s="2">
        <v>0.1610070914400329</v>
      </c>
      <c r="L13" s="7">
        <f t="shared" si="4"/>
        <v>0.52823206559646</v>
      </c>
    </row>
    <row r="14" spans="1:12" ht="15">
      <c r="A14" s="2">
        <v>1.5008009999999998</v>
      </c>
      <c r="B14" s="2">
        <v>3.110633731136644E-05</v>
      </c>
      <c r="D14" s="7">
        <f t="shared" si="0"/>
        <v>53</v>
      </c>
      <c r="E14" s="7">
        <f t="shared" si="1"/>
        <v>3.4288515618319226E-08</v>
      </c>
      <c r="F14" s="7">
        <f t="shared" si="2"/>
        <v>4.937546249037969E-05</v>
      </c>
      <c r="H14" s="2">
        <v>1.046163264003753</v>
      </c>
      <c r="I14" s="7">
        <f t="shared" si="3"/>
        <v>3.2230197837427625</v>
      </c>
      <c r="K14" s="2">
        <v>0.19345978441917885</v>
      </c>
      <c r="L14" s="7">
        <f t="shared" si="4"/>
        <v>0.634702860722442</v>
      </c>
    </row>
    <row r="15" spans="1:12" ht="15">
      <c r="A15" s="2">
        <v>1.5008009999999998</v>
      </c>
      <c r="B15" s="2">
        <v>3.110633731136644E-05</v>
      </c>
      <c r="D15" s="7">
        <f t="shared" si="0"/>
        <v>53</v>
      </c>
      <c r="E15" s="7">
        <f t="shared" si="1"/>
        <v>3.4288515618319226E-08</v>
      </c>
      <c r="F15" s="7">
        <f t="shared" si="2"/>
        <v>4.937546249037969E-05</v>
      </c>
      <c r="H15" s="2">
        <v>1.1282521262111653</v>
      </c>
      <c r="I15" s="7">
        <f t="shared" si="3"/>
        <v>3.4759191504313582</v>
      </c>
      <c r="K15" s="2">
        <v>0.19345978441917885</v>
      </c>
      <c r="L15" s="7">
        <f t="shared" si="4"/>
        <v>0.634702860722442</v>
      </c>
    </row>
    <row r="16" spans="1:12" ht="15">
      <c r="A16" s="2">
        <v>1.5008009999999998</v>
      </c>
      <c r="B16" s="2">
        <v>3.110633731136644E-05</v>
      </c>
      <c r="D16" s="7">
        <f t="shared" si="0"/>
        <v>53</v>
      </c>
      <c r="E16" s="7">
        <f t="shared" si="1"/>
        <v>3.4288515618319226E-08</v>
      </c>
      <c r="F16" s="7">
        <f t="shared" si="2"/>
        <v>4.937546249037969E-05</v>
      </c>
      <c r="H16" s="2">
        <v>1.2480683992424002</v>
      </c>
      <c r="I16" s="7">
        <f t="shared" si="3"/>
        <v>3.8450491243859863</v>
      </c>
      <c r="K16" s="2">
        <v>0.19345978441917885</v>
      </c>
      <c r="L16" s="7">
        <f t="shared" si="4"/>
        <v>0.634702860722442</v>
      </c>
    </row>
    <row r="17" spans="1:12" ht="15">
      <c r="A17" s="2">
        <v>1.5008009999999998</v>
      </c>
      <c r="B17" s="2">
        <v>3.110633731136644E-05</v>
      </c>
      <c r="D17" s="7">
        <f t="shared" si="0"/>
        <v>53</v>
      </c>
      <c r="E17" s="7">
        <f t="shared" si="1"/>
        <v>3.4288515618319226E-08</v>
      </c>
      <c r="F17" s="7">
        <f t="shared" si="2"/>
        <v>4.937546249037969E-05</v>
      </c>
      <c r="H17" s="2">
        <v>1.2788044926223745</v>
      </c>
      <c r="I17" s="7">
        <f t="shared" si="3"/>
        <v>3.9397408808710113</v>
      </c>
      <c r="K17" s="2">
        <v>0.19345978441917885</v>
      </c>
      <c r="L17" s="7">
        <f t="shared" si="4"/>
        <v>0.634702860722442</v>
      </c>
    </row>
    <row r="18" spans="1:12" ht="15">
      <c r="A18" s="2">
        <v>1.5008009999999998</v>
      </c>
      <c r="B18" s="2">
        <v>3.110633731136644E-05</v>
      </c>
      <c r="D18" s="7">
        <f t="shared" si="0"/>
        <v>53</v>
      </c>
      <c r="E18" s="7">
        <f t="shared" si="1"/>
        <v>3.4288515618319226E-08</v>
      </c>
      <c r="F18" s="7">
        <f t="shared" si="2"/>
        <v>4.937546249037969E-05</v>
      </c>
      <c r="H18" s="2">
        <v>1.3126352721061696</v>
      </c>
      <c r="I18" s="7">
        <f t="shared" si="3"/>
        <v>4.0439667463046876</v>
      </c>
      <c r="K18" s="2">
        <v>0.19345978441917885</v>
      </c>
      <c r="L18" s="7">
        <f t="shared" si="4"/>
        <v>0.634702860722442</v>
      </c>
    </row>
    <row r="19" spans="1:12" ht="15">
      <c r="A19" s="2">
        <v>2.636595455200195</v>
      </c>
      <c r="B19" s="2">
        <v>0.0003829071801757895</v>
      </c>
      <c r="D19" s="7">
        <f t="shared" si="0"/>
        <v>93.1099853515625</v>
      </c>
      <c r="E19" s="7">
        <f t="shared" si="1"/>
        <v>4.2207858470777277E-07</v>
      </c>
      <c r="F19" s="7">
        <f t="shared" si="2"/>
        <v>0.0006077931619791928</v>
      </c>
      <c r="H19" s="2">
        <v>1.3521979037590015</v>
      </c>
      <c r="I19" s="7">
        <f t="shared" si="3"/>
        <v>4.165851301900732</v>
      </c>
      <c r="K19" s="2">
        <v>0.25228386861876534</v>
      </c>
      <c r="L19" s="7">
        <f t="shared" si="4"/>
        <v>0.8276929161644454</v>
      </c>
    </row>
    <row r="20" spans="1:12" ht="15">
      <c r="A20" s="2">
        <v>4.690810878486328</v>
      </c>
      <c r="B20" s="2">
        <v>0.005307861310460484</v>
      </c>
      <c r="D20" s="7">
        <f t="shared" si="0"/>
        <v>165.65352539062502</v>
      </c>
      <c r="E20" s="7">
        <f t="shared" si="1"/>
        <v>5.850855522520592E-06</v>
      </c>
      <c r="F20" s="7">
        <f t="shared" si="2"/>
        <v>0.008425231952429653</v>
      </c>
      <c r="H20" s="2">
        <v>1.3941201050491325</v>
      </c>
      <c r="I20" s="7">
        <f t="shared" si="3"/>
        <v>4.295005219635367</v>
      </c>
      <c r="K20" s="2">
        <v>0.33378960655073014</v>
      </c>
      <c r="L20" s="7">
        <f t="shared" si="4"/>
        <v>1.0950969411716356</v>
      </c>
    </row>
    <row r="21" spans="1:12" ht="15">
      <c r="A21" s="2">
        <v>7.650508143017578</v>
      </c>
      <c r="B21" s="2">
        <v>0.053413200497725216</v>
      </c>
      <c r="D21" s="7">
        <f t="shared" si="0"/>
        <v>270.173681640625</v>
      </c>
      <c r="E21" s="7">
        <f t="shared" si="1"/>
        <v>5.887737090864251E-05</v>
      </c>
      <c r="F21" s="7">
        <f t="shared" si="2"/>
        <v>0.08478341410844521</v>
      </c>
      <c r="H21" s="2">
        <v>1.452549012451171</v>
      </c>
      <c r="I21" s="7">
        <f t="shared" si="3"/>
        <v>4.475012997559568</v>
      </c>
      <c r="K21" s="2">
        <v>0.4278074434643965</v>
      </c>
      <c r="L21" s="7">
        <f t="shared" si="4"/>
        <v>1.403550660517992</v>
      </c>
    </row>
    <row r="22" spans="1:12" ht="15">
      <c r="A22" s="2">
        <v>12.176309999999999</v>
      </c>
      <c r="B22" s="2">
        <v>0.5899544182359198</v>
      </c>
      <c r="D22" s="7">
        <f t="shared" si="0"/>
        <v>430</v>
      </c>
      <c r="E22" s="7">
        <f t="shared" si="1"/>
        <v>0.0006503067552214544</v>
      </c>
      <c r="F22" s="7">
        <f t="shared" si="2"/>
        <v>0.9364417275188943</v>
      </c>
      <c r="H22" s="2">
        <v>1.5367943876495354</v>
      </c>
      <c r="I22" s="7">
        <f t="shared" si="3"/>
        <v>4.734556149470689</v>
      </c>
      <c r="K22" s="2">
        <v>0.5574203379015663</v>
      </c>
      <c r="L22" s="7">
        <f t="shared" si="4"/>
        <v>1.828784644587459</v>
      </c>
    </row>
    <row r="23" spans="1:12" ht="15">
      <c r="A23" s="2">
        <v>19.50666556029785</v>
      </c>
      <c r="B23" s="2">
        <v>6.9698825221458955</v>
      </c>
      <c r="D23" s="7">
        <f t="shared" si="0"/>
        <v>688.8676611328125</v>
      </c>
      <c r="E23" s="7">
        <f t="shared" si="1"/>
        <v>0.007682901504161422</v>
      </c>
      <c r="F23" s="7">
        <f t="shared" si="2"/>
        <v>11.063378165992447</v>
      </c>
      <c r="H23" s="2">
        <v>1.6642625548095693</v>
      </c>
      <c r="I23" s="7">
        <f t="shared" si="3"/>
        <v>5.127260078857321</v>
      </c>
      <c r="K23" s="2">
        <v>0.7362509725475342</v>
      </c>
      <c r="L23" s="7">
        <f t="shared" si="4"/>
        <v>2.4154921907339504</v>
      </c>
    </row>
    <row r="24" spans="1:12" ht="15">
      <c r="A24" s="2">
        <v>28.783397443725583</v>
      </c>
      <c r="B24" s="2">
        <v>39.57142060095761</v>
      </c>
      <c r="D24" s="7">
        <f t="shared" si="0"/>
        <v>1016.4705810546875</v>
      </c>
      <c r="E24" s="7">
        <f t="shared" si="1"/>
        <v>0.04361957692843558</v>
      </c>
      <c r="F24" s="7">
        <f t="shared" si="2"/>
        <v>62.81219077694723</v>
      </c>
      <c r="H24" s="2">
        <v>1.8125401727142323</v>
      </c>
      <c r="I24" s="7">
        <f t="shared" si="3"/>
        <v>5.584073764098007</v>
      </c>
      <c r="K24" s="2">
        <v>0.9251224141001158</v>
      </c>
      <c r="L24" s="7">
        <f t="shared" si="4"/>
        <v>3.03514161617966</v>
      </c>
    </row>
    <row r="25" spans="1:12" ht="15">
      <c r="A25" s="2">
        <v>49.385683130273435</v>
      </c>
      <c r="B25" s="2">
        <v>358.4463203646514</v>
      </c>
      <c r="D25" s="7">
        <f t="shared" si="0"/>
        <v>1744.0294921875</v>
      </c>
      <c r="E25" s="7">
        <f t="shared" si="1"/>
        <v>0.39511537893795523</v>
      </c>
      <c r="F25" s="7">
        <f t="shared" si="2"/>
        <v>568.9661456706556</v>
      </c>
      <c r="H25" s="2">
        <v>2.1073681418609613</v>
      </c>
      <c r="I25" s="7">
        <f t="shared" si="3"/>
        <v>6.49237977144525</v>
      </c>
      <c r="K25" s="2">
        <v>1.264010120918997</v>
      </c>
      <c r="L25" s="7">
        <f t="shared" si="4"/>
        <v>4.146964404711045</v>
      </c>
    </row>
    <row r="26" spans="1:12" ht="15">
      <c r="A26" s="2">
        <v>75.65068121701171</v>
      </c>
      <c r="B26" s="2">
        <v>1567.5033552309403</v>
      </c>
      <c r="D26" s="7">
        <f t="shared" si="0"/>
        <v>2671.5641210937497</v>
      </c>
      <c r="E26" s="7">
        <f t="shared" si="1"/>
        <v>1.7278589484710656</v>
      </c>
      <c r="F26" s="7">
        <f t="shared" si="2"/>
        <v>2488.1168857983344</v>
      </c>
      <c r="H26" s="2">
        <v>2.436165688705443</v>
      </c>
      <c r="I26" s="7">
        <f t="shared" si="3"/>
        <v>7.5053392537637285</v>
      </c>
      <c r="K26" s="2">
        <v>1.6160947158140302</v>
      </c>
      <c r="L26" s="7">
        <f t="shared" si="4"/>
        <v>5.30208354364267</v>
      </c>
    </row>
    <row r="27" spans="1:12" ht="15">
      <c r="A27" s="2">
        <v>186.71813927246612</v>
      </c>
      <c r="B27" s="2">
        <v>15724.432861217389</v>
      </c>
      <c r="D27" s="7">
        <f t="shared" si="0"/>
        <v>6593.853136718795</v>
      </c>
      <c r="E27" s="7">
        <f t="shared" si="1"/>
        <v>17.333042342919928</v>
      </c>
      <c r="F27" s="7">
        <f t="shared" si="2"/>
        <v>24959.580973804696</v>
      </c>
      <c r="H27" s="2">
        <v>3.4816452429885842</v>
      </c>
      <c r="I27" s="7">
        <f t="shared" si="3"/>
        <v>10.72625266459923</v>
      </c>
      <c r="K27" s="2">
        <v>2.675681471173737</v>
      </c>
      <c r="L27" s="7">
        <f t="shared" si="4"/>
        <v>8.778375770626797</v>
      </c>
    </row>
    <row r="28" spans="1:12" ht="15">
      <c r="A28" s="2">
        <v>571</v>
      </c>
      <c r="B28" s="2">
        <v>119582.98617911745</v>
      </c>
      <c r="D28" s="7">
        <f t="shared" si="0"/>
        <v>20164.56545538016</v>
      </c>
      <c r="E28" s="7">
        <f t="shared" si="1"/>
        <v>131.81632566524115</v>
      </c>
      <c r="F28" s="7">
        <f t="shared" si="2"/>
        <v>189815.50895794726</v>
      </c>
      <c r="H28" s="2">
        <v>5.779002436386104</v>
      </c>
      <c r="I28" s="7">
        <f t="shared" si="3"/>
        <v>17.80395070601831</v>
      </c>
      <c r="K28" s="2">
        <v>4.865611394870481</v>
      </c>
      <c r="L28" s="7">
        <f t="shared" si="4"/>
        <v>15.963097864291074</v>
      </c>
    </row>
    <row r="41" spans="17:18" ht="12.75">
      <c r="Q41" s="7" t="s">
        <v>68</v>
      </c>
      <c r="R41" s="7" t="s">
        <v>69</v>
      </c>
    </row>
    <row r="42" spans="16:19" ht="12.75">
      <c r="P42" s="7" t="s">
        <v>70</v>
      </c>
      <c r="Q42" s="8">
        <v>1.49</v>
      </c>
      <c r="R42" s="8">
        <f>(70.6*(Q42^2))+(139.93*Q42)-61.98</f>
        <v>303.25476</v>
      </c>
      <c r="S42" s="12"/>
    </row>
    <row r="43" spans="15:19" ht="12.75">
      <c r="O43" s="7" t="s">
        <v>71</v>
      </c>
      <c r="P43" s="7" t="s">
        <v>72</v>
      </c>
      <c r="Q43" s="9">
        <v>0.82</v>
      </c>
      <c r="R43" s="9">
        <f>(70.6*(Q43^2))+(139.93*Q43)-61.98</f>
        <v>100.23404</v>
      </c>
      <c r="S43" s="12"/>
    </row>
    <row r="44" spans="15:19" ht="12.75">
      <c r="O44" s="7" t="s">
        <v>73</v>
      </c>
      <c r="P44" s="7" t="s">
        <v>74</v>
      </c>
      <c r="Q44" s="10">
        <v>1.37</v>
      </c>
      <c r="R44" s="10">
        <f>(70.6*(Q44^2))+(139.93*Q44)-61.98</f>
        <v>262.23324</v>
      </c>
      <c r="S44" s="12"/>
    </row>
    <row r="45" spans="15:19" ht="12.75">
      <c r="O45" s="12"/>
      <c r="P45" s="12"/>
      <c r="Q45" s="12"/>
      <c r="R45" s="12"/>
      <c r="S45" s="12"/>
    </row>
  </sheetData>
  <sheetProtection/>
  <mergeCells count="1">
    <mergeCell ref="E1:F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Kathi Peacock</dc:creator>
  <cp:keywords/>
  <dc:description/>
  <cp:lastModifiedBy>Kathi Peacock</cp:lastModifiedBy>
  <dcterms:created xsi:type="dcterms:W3CDTF">2012-12-27T19:03:32Z</dcterms:created>
  <dcterms:modified xsi:type="dcterms:W3CDTF">2013-01-23T16:37:02Z</dcterms:modified>
  <cp:category/>
  <cp:version/>
  <cp:contentType/>
  <cp:contentStatus/>
</cp:coreProperties>
</file>