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2330" firstSheet="2" activeTab="9"/>
  </bookViews>
  <sheets>
    <sheet name="Note" sheetId="1" r:id="rId1"/>
    <sheet name="Plot Duration Curve" sheetId="2" r:id="rId2"/>
    <sheet name="Plot XS" sheetId="3" r:id="rId3"/>
    <sheet name="Plot Surf Size" sheetId="4" r:id="rId4"/>
    <sheet name="Input" sheetId="5" r:id="rId5"/>
    <sheet name="Plot Bedload" sheetId="6" r:id="rId6"/>
    <sheet name="Plot Shear" sheetId="7" r:id="rId7"/>
    <sheet name="Plot Depth" sheetId="8" r:id="rId8"/>
    <sheet name="Output" sheetId="9" r:id="rId9"/>
    <sheet name="conv output" sheetId="10" r:id="rId10"/>
  </sheets>
  <definedNames/>
  <calcPr fullCalcOnLoad="1"/>
</workbook>
</file>

<file path=xl/sharedStrings.xml><?xml version="1.0" encoding="utf-8"?>
<sst xmlns="http://schemas.openxmlformats.org/spreadsheetml/2006/main" count="92" uniqueCount="73">
  <si>
    <t>This workbook contains bedload transport calculation results from USDA Forest Service's BAGS software.</t>
  </si>
  <si>
    <t>Bedload transport equation used: The surface-based bedload equation of Wilcock and Crowe (2003).</t>
  </si>
  <si>
    <t>Input data are stored in worksheet "Input" and results are stored in worksheet "Output".</t>
  </si>
  <si>
    <t>Calculation was performed by Kathi Peacock on 12/28/2012.</t>
  </si>
  <si>
    <t>Water surface slope</t>
  </si>
  <si>
    <t>Bankfull width</t>
  </si>
  <si>
    <t>N/A</t>
  </si>
  <si>
    <t>Left floodplain boundary</t>
  </si>
  <si>
    <t>Left floodplain Manning's n</t>
  </si>
  <si>
    <t>Right floodplain boundary</t>
  </si>
  <si>
    <t>Right floodplain Manning's n</t>
  </si>
  <si>
    <t>CROSS SECTION</t>
  </si>
  <si>
    <t>Lateral distance (m)</t>
  </si>
  <si>
    <t>Elevation (m)</t>
  </si>
  <si>
    <t>Flow duration curve is given</t>
  </si>
  <si>
    <t>on Columns E and F</t>
  </si>
  <si>
    <t>FLOW DURATION CURVE</t>
  </si>
  <si>
    <t>Discharge (cms)</t>
  </si>
  <si>
    <t>Exceedance</t>
  </si>
  <si>
    <t>probability (%)</t>
  </si>
  <si>
    <t>SURFACE GRAIN SIZE DISTRIBUTION</t>
  </si>
  <si>
    <t>Size (mm)</t>
  </si>
  <si>
    <t>% Finer</t>
  </si>
  <si>
    <t>STATISTICS OF THE ABOVE GRAIN SIZE DISTRIBUTION:</t>
  </si>
  <si>
    <t>Geometric mean (mm)</t>
  </si>
  <si>
    <t>Geometric standard deviation</t>
  </si>
  <si>
    <t>D10 (mm)</t>
  </si>
  <si>
    <t>D16 (mm)</t>
  </si>
  <si>
    <t>D25 (mm)</t>
  </si>
  <si>
    <t>D50 (mm)</t>
  </si>
  <si>
    <t>D65 (mm)</t>
  </si>
  <si>
    <t>D75 (mm)</t>
  </si>
  <si>
    <t>D84 (mm)</t>
  </si>
  <si>
    <t>D90 (mm)</t>
  </si>
  <si>
    <t>Main channel Manning's n</t>
  </si>
  <si>
    <t>Average bedload transport rate (kg/min.)</t>
  </si>
  <si>
    <t>RATING CURVES</t>
  </si>
  <si>
    <t>Discharge</t>
  </si>
  <si>
    <t>(cms)</t>
  </si>
  <si>
    <t>Bedload transport</t>
  </si>
  <si>
    <t>rate (kg/min.)</t>
  </si>
  <si>
    <t>Transport</t>
  </si>
  <si>
    <t>Stage</t>
  </si>
  <si>
    <t>Max water</t>
  </si>
  <si>
    <t>Hydraulic</t>
  </si>
  <si>
    <t>radius (m)</t>
  </si>
  <si>
    <t>depth (m)</t>
  </si>
  <si>
    <t>Sediment transport rate by size, in kg/min.</t>
  </si>
  <si>
    <t>1 - 2 mm</t>
  </si>
  <si>
    <t>2 - 4 mm</t>
  </si>
  <si>
    <t>4 - 8 mm</t>
  </si>
  <si>
    <t>8 - 16 mm</t>
  </si>
  <si>
    <t>16 - 32 mm</t>
  </si>
  <si>
    <t>32 - 64 mm</t>
  </si>
  <si>
    <t>64 - 128 mm</t>
  </si>
  <si>
    <t>128 - 256 mm</t>
  </si>
  <si>
    <t>256 - 512 mm</t>
  </si>
  <si>
    <t>BEDLOAD GRAIN SIZE DISTRIBUTION</t>
  </si>
  <si>
    <t>Bedload Transport</t>
  </si>
  <si>
    <t>Wtr Depth</t>
  </si>
  <si>
    <t>Hydraulic radius</t>
  </si>
  <si>
    <t>cfs</t>
  </si>
  <si>
    <t>tons/min</t>
  </si>
  <si>
    <t>tons/day</t>
  </si>
  <si>
    <t>m</t>
  </si>
  <si>
    <t>ft</t>
  </si>
  <si>
    <t>hyd radius (ft)</t>
  </si>
  <si>
    <t>Q (cfs)</t>
  </si>
  <si>
    <t>critical</t>
  </si>
  <si>
    <t>~8 cfs (measured at time of survey)</t>
  </si>
  <si>
    <t>low flow</t>
  </si>
  <si>
    <t>~150 cfs (less than measured PHABSIM HF of 280 cfs)</t>
  </si>
  <si>
    <t>BF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</si>
</sst>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&quot; m&quot;"/>
    <numFmt numFmtId="165" formatCode="###0.##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8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6" fillId="33" borderId="0" xfId="55" applyFill="1" applyAlignment="1">
      <alignment horizontal="center"/>
      <protection/>
    </xf>
    <xf numFmtId="0" fontId="36" fillId="0" borderId="0" xfId="55">
      <alignment/>
      <protection/>
    </xf>
    <xf numFmtId="0" fontId="36" fillId="34" borderId="0" xfId="55" applyFill="1">
      <alignment/>
      <protection/>
    </xf>
    <xf numFmtId="0" fontId="36" fillId="7" borderId="0" xfId="55" applyFill="1">
      <alignment/>
      <protection/>
    </xf>
    <xf numFmtId="0" fontId="36" fillId="12" borderId="0" xfId="55" applyFill="1">
      <alignment/>
      <protection/>
    </xf>
    <xf numFmtId="0" fontId="36" fillId="0" borderId="0" xfId="55" applyAlignment="1">
      <alignment horizontal="center"/>
      <protection/>
    </xf>
    <xf numFmtId="0" fontId="36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125"/>
          <c:w val="0.972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Input!$E$5:$E$30</c:f>
              <c:numCache>
                <c:ptCount val="26"/>
                <c:pt idx="0">
                  <c:v>0.0009999999999999998</c:v>
                </c:pt>
                <c:pt idx="1">
                  <c:v>0.0824024656791687</c:v>
                </c:pt>
                <c:pt idx="2">
                  <c:v>0.254853</c:v>
                </c:pt>
                <c:pt idx="3">
                  <c:v>0.254853</c:v>
                </c:pt>
                <c:pt idx="4">
                  <c:v>0.254853</c:v>
                </c:pt>
                <c:pt idx="5">
                  <c:v>0.254853</c:v>
                </c:pt>
                <c:pt idx="6">
                  <c:v>0.254853</c:v>
                </c:pt>
                <c:pt idx="7">
                  <c:v>0.254853</c:v>
                </c:pt>
                <c:pt idx="8">
                  <c:v>0.254853</c:v>
                </c:pt>
                <c:pt idx="9">
                  <c:v>0.254853</c:v>
                </c:pt>
                <c:pt idx="10">
                  <c:v>0.254853</c:v>
                </c:pt>
                <c:pt idx="11">
                  <c:v>0.368121</c:v>
                </c:pt>
                <c:pt idx="12">
                  <c:v>0.368121</c:v>
                </c:pt>
                <c:pt idx="13">
                  <c:v>0.368121</c:v>
                </c:pt>
                <c:pt idx="14">
                  <c:v>0.368121</c:v>
                </c:pt>
                <c:pt idx="15">
                  <c:v>0.368121</c:v>
                </c:pt>
                <c:pt idx="16">
                  <c:v>0.368121</c:v>
                </c:pt>
                <c:pt idx="17">
                  <c:v>0.368121</c:v>
                </c:pt>
                <c:pt idx="18">
                  <c:v>0.4054749322448731</c:v>
                </c:pt>
                <c:pt idx="19">
                  <c:v>1.980732289786374</c:v>
                </c:pt>
                <c:pt idx="20">
                  <c:v>4.417820998992919</c:v>
                </c:pt>
                <c:pt idx="21">
                  <c:v>7.713919626159668</c:v>
                </c:pt>
                <c:pt idx="22">
                  <c:v>14.601333289020994</c:v>
                </c:pt>
                <c:pt idx="23">
                  <c:v>20.93414246795654</c:v>
                </c:pt>
                <c:pt idx="24">
                  <c:v>59.859638858830685</c:v>
                </c:pt>
                <c:pt idx="25">
                  <c:v>127</c:v>
                </c:pt>
              </c:numCache>
            </c:numRef>
          </c:xVal>
          <c:yVal>
            <c:numRef>
              <c:f>Input!$F$5:$F$30</c:f>
              <c:numCache>
                <c:ptCount val="26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0.5</c:v>
                </c:pt>
                <c:pt idx="24">
                  <c:v>0.0999999999999943</c:v>
                </c:pt>
                <c:pt idx="25">
                  <c:v>0</c:v>
                </c:pt>
              </c:numCache>
            </c:numRef>
          </c:yVal>
          <c:smooth val="0"/>
        </c:ser>
        <c:axId val="46191621"/>
        <c:axId val="13071406"/>
      </c:scatterChart>
      <c:valAx>
        <c:axId val="46191621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1406"/>
        <c:crossesAt val="0"/>
        <c:crossBetween val="midCat"/>
        <c:dispUnits/>
      </c:valAx>
      <c:valAx>
        <c:axId val="130714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Exceedance Probability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91621"/>
        <c:crossesAt val="0.0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6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Input!$B$16:$B$47</c:f>
              <c:numCache>
                <c:ptCount val="32"/>
                <c:pt idx="0">
                  <c:v>0</c:v>
                </c:pt>
                <c:pt idx="1">
                  <c:v>0.9144000000000001</c:v>
                </c:pt>
                <c:pt idx="2">
                  <c:v>1.524</c:v>
                </c:pt>
                <c:pt idx="3">
                  <c:v>1.8288000000000002</c:v>
                </c:pt>
                <c:pt idx="4">
                  <c:v>2.7432000000000003</c:v>
                </c:pt>
                <c:pt idx="5">
                  <c:v>3.048</c:v>
                </c:pt>
                <c:pt idx="6">
                  <c:v>3.5052000000000003</c:v>
                </c:pt>
                <c:pt idx="7">
                  <c:v>3.5966400000000003</c:v>
                </c:pt>
                <c:pt idx="8">
                  <c:v>4.48056</c:v>
                </c:pt>
                <c:pt idx="9">
                  <c:v>4.8768</c:v>
                </c:pt>
                <c:pt idx="10">
                  <c:v>5.7912</c:v>
                </c:pt>
                <c:pt idx="11">
                  <c:v>6.7056000000000004</c:v>
                </c:pt>
                <c:pt idx="12">
                  <c:v>7.62</c:v>
                </c:pt>
                <c:pt idx="13">
                  <c:v>8.50392</c:v>
                </c:pt>
                <c:pt idx="14">
                  <c:v>9.144</c:v>
                </c:pt>
                <c:pt idx="15">
                  <c:v>10.0584</c:v>
                </c:pt>
                <c:pt idx="16">
                  <c:v>10.91184</c:v>
                </c:pt>
                <c:pt idx="17">
                  <c:v>11.09472</c:v>
                </c:pt>
                <c:pt idx="18">
                  <c:v>11.21664</c:v>
                </c:pt>
                <c:pt idx="19">
                  <c:v>12.192</c:v>
                </c:pt>
                <c:pt idx="20">
                  <c:v>12.557760000000002</c:v>
                </c:pt>
                <c:pt idx="21">
                  <c:v>13.07592</c:v>
                </c:pt>
                <c:pt idx="22">
                  <c:v>13.2588</c:v>
                </c:pt>
                <c:pt idx="23">
                  <c:v>13.716000000000001</c:v>
                </c:pt>
                <c:pt idx="24">
                  <c:v>14.478000000000002</c:v>
                </c:pt>
                <c:pt idx="25">
                  <c:v>15.24</c:v>
                </c:pt>
                <c:pt idx="26">
                  <c:v>16.09344</c:v>
                </c:pt>
                <c:pt idx="27">
                  <c:v>16.154400000000003</c:v>
                </c:pt>
                <c:pt idx="28">
                  <c:v>16.4592</c:v>
                </c:pt>
                <c:pt idx="29">
                  <c:v>16.764</c:v>
                </c:pt>
                <c:pt idx="30">
                  <c:v>17.09928</c:v>
                </c:pt>
                <c:pt idx="31">
                  <c:v>17.86128</c:v>
                </c:pt>
              </c:numCache>
            </c:numRef>
          </c:xVal>
          <c:yVal>
            <c:numRef>
              <c:f>Input!$C$16:$C$47</c:f>
              <c:numCache>
                <c:ptCount val="32"/>
                <c:pt idx="0">
                  <c:v>31.964375999999998</c:v>
                </c:pt>
                <c:pt idx="1">
                  <c:v>31.665672</c:v>
                </c:pt>
                <c:pt idx="2">
                  <c:v>31.37916</c:v>
                </c:pt>
                <c:pt idx="3">
                  <c:v>31.299912000000003</c:v>
                </c:pt>
                <c:pt idx="4">
                  <c:v>30.976824</c:v>
                </c:pt>
                <c:pt idx="5">
                  <c:v>30.906720000000004</c:v>
                </c:pt>
                <c:pt idx="6">
                  <c:v>30.49524</c:v>
                </c:pt>
                <c:pt idx="7">
                  <c:v>30.467807999999998</c:v>
                </c:pt>
                <c:pt idx="8">
                  <c:v>30.287975999999997</c:v>
                </c:pt>
                <c:pt idx="9">
                  <c:v>30.156912000000002</c:v>
                </c:pt>
                <c:pt idx="10">
                  <c:v>30.12948</c:v>
                </c:pt>
                <c:pt idx="11">
                  <c:v>30.196536</c:v>
                </c:pt>
                <c:pt idx="12">
                  <c:v>30.190440000000002</c:v>
                </c:pt>
                <c:pt idx="13">
                  <c:v>30.105096</c:v>
                </c:pt>
                <c:pt idx="14">
                  <c:v>30.193488000000002</c:v>
                </c:pt>
                <c:pt idx="15">
                  <c:v>30.135575999999997</c:v>
                </c:pt>
                <c:pt idx="16">
                  <c:v>30.135575999999997</c:v>
                </c:pt>
                <c:pt idx="17">
                  <c:v>30.318456</c:v>
                </c:pt>
                <c:pt idx="18">
                  <c:v>30.138624</c:v>
                </c:pt>
                <c:pt idx="19">
                  <c:v>30.12948</c:v>
                </c:pt>
                <c:pt idx="20">
                  <c:v>30.086808</c:v>
                </c:pt>
                <c:pt idx="21">
                  <c:v>30.303216</c:v>
                </c:pt>
                <c:pt idx="22">
                  <c:v>30.120335999999998</c:v>
                </c:pt>
                <c:pt idx="23">
                  <c:v>30.083759999999998</c:v>
                </c:pt>
                <c:pt idx="24">
                  <c:v>30.092903999999997</c:v>
                </c:pt>
                <c:pt idx="25">
                  <c:v>30.141672000000003</c:v>
                </c:pt>
                <c:pt idx="26">
                  <c:v>30.263592</c:v>
                </c:pt>
                <c:pt idx="27">
                  <c:v>30.49524</c:v>
                </c:pt>
                <c:pt idx="28">
                  <c:v>30.528768</c:v>
                </c:pt>
                <c:pt idx="29">
                  <c:v>30.906720000000004</c:v>
                </c:pt>
                <c:pt idx="30">
                  <c:v>31.062168</c:v>
                </c:pt>
                <c:pt idx="31">
                  <c:v>31.37916</c:v>
                </c:pt>
              </c:numCache>
            </c:numRef>
          </c:yVal>
          <c:smooth val="0"/>
        </c:ser>
        <c:axId val="50533791"/>
        <c:axId val="52150936"/>
      </c:scatterChart>
      <c:valAx>
        <c:axId val="5053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Station (m)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0936"/>
        <c:crossesAt val="0"/>
        <c:crossBetween val="midCat"/>
        <c:dispUnits/>
      </c:valAx>
      <c:valAx>
        <c:axId val="5215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3791"/>
        <c:crossesAt val="-2000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5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Input!$H$4:$H$13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</c:numCache>
            </c:numRef>
          </c:xVal>
          <c:yVal>
            <c:numRef>
              <c:f>Input!$I$4:$I$13</c:f>
              <c:numCache>
                <c:ptCount val="10"/>
                <c:pt idx="0">
                  <c:v>0</c:v>
                </c:pt>
                <c:pt idx="1">
                  <c:v>7.96</c:v>
                </c:pt>
                <c:pt idx="2">
                  <c:v>15.93</c:v>
                </c:pt>
                <c:pt idx="3">
                  <c:v>21.24</c:v>
                </c:pt>
                <c:pt idx="4">
                  <c:v>30.97</c:v>
                </c:pt>
                <c:pt idx="5">
                  <c:v>39.82</c:v>
                </c:pt>
                <c:pt idx="6">
                  <c:v>54.87</c:v>
                </c:pt>
                <c:pt idx="7">
                  <c:v>72.57</c:v>
                </c:pt>
                <c:pt idx="8">
                  <c:v>90.27</c:v>
                </c:pt>
                <c:pt idx="9">
                  <c:v>100</c:v>
                </c:pt>
              </c:numCache>
            </c:numRef>
          </c:yVal>
          <c:smooth val="0"/>
        </c:ser>
        <c:axId val="66705241"/>
        <c:axId val="63476258"/>
      </c:scatterChart>
      <c:valAx>
        <c:axId val="66705241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6258"/>
        <c:crossesAt val="0"/>
        <c:crossBetween val="midCat"/>
        <c:dispUnits/>
      </c:valAx>
      <c:valAx>
        <c:axId val="6347625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Percent Finer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5241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-0.00125"/>
          <c:w val="0.93475"/>
          <c:h val="0.96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0.0009999999999999998</c:v>
                </c:pt>
                <c:pt idx="1">
                  <c:v>0.0824024656791687</c:v>
                </c:pt>
                <c:pt idx="2">
                  <c:v>0.254853</c:v>
                </c:pt>
                <c:pt idx="3">
                  <c:v>0.254853</c:v>
                </c:pt>
                <c:pt idx="4">
                  <c:v>0.254853</c:v>
                </c:pt>
                <c:pt idx="5">
                  <c:v>0.254853</c:v>
                </c:pt>
                <c:pt idx="6">
                  <c:v>0.254853</c:v>
                </c:pt>
                <c:pt idx="7">
                  <c:v>0.254853</c:v>
                </c:pt>
                <c:pt idx="8">
                  <c:v>0.254853</c:v>
                </c:pt>
                <c:pt idx="9">
                  <c:v>0.254853</c:v>
                </c:pt>
                <c:pt idx="10">
                  <c:v>0.254853</c:v>
                </c:pt>
                <c:pt idx="11">
                  <c:v>0.368121</c:v>
                </c:pt>
                <c:pt idx="12">
                  <c:v>0.368121</c:v>
                </c:pt>
                <c:pt idx="13">
                  <c:v>0.368121</c:v>
                </c:pt>
                <c:pt idx="14">
                  <c:v>0.368121</c:v>
                </c:pt>
                <c:pt idx="15">
                  <c:v>0.368121</c:v>
                </c:pt>
                <c:pt idx="16">
                  <c:v>0.368121</c:v>
                </c:pt>
                <c:pt idx="17">
                  <c:v>0.368121</c:v>
                </c:pt>
                <c:pt idx="18">
                  <c:v>0.4054749322448731</c:v>
                </c:pt>
                <c:pt idx="19">
                  <c:v>1.980732289786374</c:v>
                </c:pt>
                <c:pt idx="20">
                  <c:v>4.417820998992919</c:v>
                </c:pt>
                <c:pt idx="21">
                  <c:v>7.713919626159668</c:v>
                </c:pt>
                <c:pt idx="22">
                  <c:v>14.601333289020994</c:v>
                </c:pt>
                <c:pt idx="23">
                  <c:v>20.93414246795654</c:v>
                </c:pt>
                <c:pt idx="24">
                  <c:v>59.859638858830685</c:v>
                </c:pt>
                <c:pt idx="25">
                  <c:v>127</c:v>
                </c:pt>
              </c:numCache>
            </c:numRef>
          </c:xVal>
          <c:yVal>
            <c:numRef>
              <c:f>Output!$I$7:$I$32</c:f>
              <c:numCache>
                <c:ptCount val="26"/>
                <c:pt idx="0">
                  <c:v>2.0437142515236172E-16</c:v>
                </c:pt>
                <c:pt idx="1">
                  <c:v>1.3711333615111672E-08</c:v>
                </c:pt>
                <c:pt idx="2">
                  <c:v>2.375367454491785E-06</c:v>
                </c:pt>
                <c:pt idx="3">
                  <c:v>2.375367454491785E-06</c:v>
                </c:pt>
                <c:pt idx="4">
                  <c:v>2.375367454491785E-06</c:v>
                </c:pt>
                <c:pt idx="5">
                  <c:v>2.375367454491785E-06</c:v>
                </c:pt>
                <c:pt idx="6">
                  <c:v>2.375367454491785E-06</c:v>
                </c:pt>
                <c:pt idx="7">
                  <c:v>2.375367454491785E-06</c:v>
                </c:pt>
                <c:pt idx="8">
                  <c:v>2.375367454491785E-06</c:v>
                </c:pt>
                <c:pt idx="9">
                  <c:v>2.375367454491785E-06</c:v>
                </c:pt>
                <c:pt idx="10">
                  <c:v>2.375367454491785E-06</c:v>
                </c:pt>
                <c:pt idx="11">
                  <c:v>1.568379926147153E-05</c:v>
                </c:pt>
                <c:pt idx="12">
                  <c:v>1.568379926147153E-05</c:v>
                </c:pt>
                <c:pt idx="13">
                  <c:v>1.568379926147153E-05</c:v>
                </c:pt>
                <c:pt idx="14">
                  <c:v>1.568379926147153E-05</c:v>
                </c:pt>
                <c:pt idx="15">
                  <c:v>1.568379926147153E-05</c:v>
                </c:pt>
                <c:pt idx="16">
                  <c:v>1.568379926147153E-05</c:v>
                </c:pt>
                <c:pt idx="17">
                  <c:v>1.568379926147153E-05</c:v>
                </c:pt>
                <c:pt idx="18">
                  <c:v>2.556007263880185E-05</c:v>
                </c:pt>
                <c:pt idx="19">
                  <c:v>0.07931231322964404</c:v>
                </c:pt>
                <c:pt idx="20">
                  <c:v>4.246675939595697</c:v>
                </c:pt>
                <c:pt idx="21">
                  <c:v>37.24397121389791</c:v>
                </c:pt>
                <c:pt idx="22">
                  <c:v>234.02459235318966</c:v>
                </c:pt>
                <c:pt idx="23">
                  <c:v>551.0147027278005</c:v>
                </c:pt>
                <c:pt idx="24">
                  <c:v>4232.997455915376</c:v>
                </c:pt>
                <c:pt idx="25">
                  <c:v>14043.781350992935</c:v>
                </c:pt>
              </c:numCache>
            </c:numRef>
          </c:yVal>
          <c:smooth val="0"/>
        </c:ser>
        <c:axId val="34415411"/>
        <c:axId val="41303244"/>
      </c:scatterChart>
      <c:valAx>
        <c:axId val="34415411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3244"/>
        <c:crossesAt val="0.1"/>
        <c:crossBetween val="midCat"/>
        <c:dispUnits/>
      </c:valAx>
      <c:valAx>
        <c:axId val="4130324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Bedload Transport Rate (kg/min.)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154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-0.00125"/>
          <c:w val="0.945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0.0009999999999999998</c:v>
                </c:pt>
                <c:pt idx="1">
                  <c:v>0.0824024656791687</c:v>
                </c:pt>
                <c:pt idx="2">
                  <c:v>0.254853</c:v>
                </c:pt>
                <c:pt idx="3">
                  <c:v>0.254853</c:v>
                </c:pt>
                <c:pt idx="4">
                  <c:v>0.254853</c:v>
                </c:pt>
                <c:pt idx="5">
                  <c:v>0.254853</c:v>
                </c:pt>
                <c:pt idx="6">
                  <c:v>0.254853</c:v>
                </c:pt>
                <c:pt idx="7">
                  <c:v>0.254853</c:v>
                </c:pt>
                <c:pt idx="8">
                  <c:v>0.254853</c:v>
                </c:pt>
                <c:pt idx="9">
                  <c:v>0.254853</c:v>
                </c:pt>
                <c:pt idx="10">
                  <c:v>0.254853</c:v>
                </c:pt>
                <c:pt idx="11">
                  <c:v>0.368121</c:v>
                </c:pt>
                <c:pt idx="12">
                  <c:v>0.368121</c:v>
                </c:pt>
                <c:pt idx="13">
                  <c:v>0.368121</c:v>
                </c:pt>
                <c:pt idx="14">
                  <c:v>0.368121</c:v>
                </c:pt>
                <c:pt idx="15">
                  <c:v>0.368121</c:v>
                </c:pt>
                <c:pt idx="16">
                  <c:v>0.368121</c:v>
                </c:pt>
                <c:pt idx="17">
                  <c:v>0.368121</c:v>
                </c:pt>
                <c:pt idx="18">
                  <c:v>0.4054749322448731</c:v>
                </c:pt>
                <c:pt idx="19">
                  <c:v>1.980732289786374</c:v>
                </c:pt>
                <c:pt idx="20">
                  <c:v>4.417820998992919</c:v>
                </c:pt>
                <c:pt idx="21">
                  <c:v>7.713919626159668</c:v>
                </c:pt>
                <c:pt idx="22">
                  <c:v>14.601333289020994</c:v>
                </c:pt>
                <c:pt idx="23">
                  <c:v>20.93414246795654</c:v>
                </c:pt>
                <c:pt idx="24">
                  <c:v>59.859638858830685</c:v>
                </c:pt>
                <c:pt idx="25">
                  <c:v>127</c:v>
                </c:pt>
              </c:numCache>
            </c:numRef>
          </c:xVal>
          <c:yVal>
            <c:numRef>
              <c:f>Output!$J$7:$J$32</c:f>
              <c:numCache>
                <c:ptCount val="26"/>
                <c:pt idx="0">
                  <c:v>0.019889834800645722</c:v>
                </c:pt>
                <c:pt idx="1">
                  <c:v>0.1272440736194493</c:v>
                </c:pt>
                <c:pt idx="2">
                  <c:v>0.22031435613973507</c:v>
                </c:pt>
                <c:pt idx="3">
                  <c:v>0.22031435613973507</c:v>
                </c:pt>
                <c:pt idx="4">
                  <c:v>0.22031435613973507</c:v>
                </c:pt>
                <c:pt idx="5">
                  <c:v>0.22031435613973507</c:v>
                </c:pt>
                <c:pt idx="6">
                  <c:v>0.22031435613973507</c:v>
                </c:pt>
                <c:pt idx="7">
                  <c:v>0.22031435613973507</c:v>
                </c:pt>
                <c:pt idx="8">
                  <c:v>0.22031435613973507</c:v>
                </c:pt>
                <c:pt idx="9">
                  <c:v>0.22031435613973507</c:v>
                </c:pt>
                <c:pt idx="10">
                  <c:v>0.22031435613973507</c:v>
                </c:pt>
                <c:pt idx="11">
                  <c:v>0.27104719223446705</c:v>
                </c:pt>
                <c:pt idx="12">
                  <c:v>0.27104719223446705</c:v>
                </c:pt>
                <c:pt idx="13">
                  <c:v>0.27104719223446705</c:v>
                </c:pt>
                <c:pt idx="14">
                  <c:v>0.27104719223446705</c:v>
                </c:pt>
                <c:pt idx="15">
                  <c:v>0.27104719223446705</c:v>
                </c:pt>
                <c:pt idx="16">
                  <c:v>0.27104719223446705</c:v>
                </c:pt>
                <c:pt idx="17">
                  <c:v>0.27104719223446705</c:v>
                </c:pt>
                <c:pt idx="18">
                  <c:v>0.28592099252376585</c:v>
                </c:pt>
                <c:pt idx="19">
                  <c:v>0.689385410571048</c:v>
                </c:pt>
                <c:pt idx="20">
                  <c:v>1.0813942913449515</c:v>
                </c:pt>
                <c:pt idx="21">
                  <c:v>1.509876963195265</c:v>
                </c:pt>
                <c:pt idx="22">
                  <c:v>2.2119511940089533</c:v>
                </c:pt>
                <c:pt idx="23">
                  <c:v>2.7432016050047587</c:v>
                </c:pt>
                <c:pt idx="24">
                  <c:v>5.103842573882982</c:v>
                </c:pt>
                <c:pt idx="25">
                  <c:v>7.9086954273788495</c:v>
                </c:pt>
              </c:numCache>
            </c:numRef>
          </c:yVal>
          <c:smooth val="0"/>
        </c:ser>
        <c:axId val="36184877"/>
        <c:axId val="57228438"/>
      </c:scatterChart>
      <c:valAx>
        <c:axId val="36184877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28438"/>
        <c:crossesAt val="0"/>
        <c:crossBetween val="midCat"/>
        <c:dispUnits/>
      </c:valAx>
      <c:valAx>
        <c:axId val="57228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Transport Stage
(Normalized Shields Stress)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8487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125"/>
          <c:w val="0.975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0.0009999999999999998</c:v>
                </c:pt>
                <c:pt idx="1">
                  <c:v>0.0824024656791687</c:v>
                </c:pt>
                <c:pt idx="2">
                  <c:v>0.254853</c:v>
                </c:pt>
                <c:pt idx="3">
                  <c:v>0.254853</c:v>
                </c:pt>
                <c:pt idx="4">
                  <c:v>0.254853</c:v>
                </c:pt>
                <c:pt idx="5">
                  <c:v>0.254853</c:v>
                </c:pt>
                <c:pt idx="6">
                  <c:v>0.254853</c:v>
                </c:pt>
                <c:pt idx="7">
                  <c:v>0.254853</c:v>
                </c:pt>
                <c:pt idx="8">
                  <c:v>0.254853</c:v>
                </c:pt>
                <c:pt idx="9">
                  <c:v>0.254853</c:v>
                </c:pt>
                <c:pt idx="10">
                  <c:v>0.254853</c:v>
                </c:pt>
                <c:pt idx="11">
                  <c:v>0.368121</c:v>
                </c:pt>
                <c:pt idx="12">
                  <c:v>0.368121</c:v>
                </c:pt>
                <c:pt idx="13">
                  <c:v>0.368121</c:v>
                </c:pt>
                <c:pt idx="14">
                  <c:v>0.368121</c:v>
                </c:pt>
                <c:pt idx="15">
                  <c:v>0.368121</c:v>
                </c:pt>
                <c:pt idx="16">
                  <c:v>0.368121</c:v>
                </c:pt>
                <c:pt idx="17">
                  <c:v>0.368121</c:v>
                </c:pt>
                <c:pt idx="18">
                  <c:v>0.4054749322448731</c:v>
                </c:pt>
                <c:pt idx="19">
                  <c:v>1.980732289786374</c:v>
                </c:pt>
                <c:pt idx="20">
                  <c:v>4.417820998992919</c:v>
                </c:pt>
                <c:pt idx="21">
                  <c:v>7.713919626159668</c:v>
                </c:pt>
                <c:pt idx="22">
                  <c:v>14.601333289020994</c:v>
                </c:pt>
                <c:pt idx="23">
                  <c:v>20.93414246795654</c:v>
                </c:pt>
                <c:pt idx="24">
                  <c:v>59.859638858830685</c:v>
                </c:pt>
                <c:pt idx="25">
                  <c:v>127</c:v>
                </c:pt>
              </c:numCache>
            </c:numRef>
          </c:xVal>
          <c:yVal>
            <c:numRef>
              <c:f>Output!$K$7:$K$32</c:f>
              <c:numCache>
                <c:ptCount val="26"/>
                <c:pt idx="0">
                  <c:v>0.010929867873072624</c:v>
                </c:pt>
                <c:pt idx="1">
                  <c:v>0.0881158753209114</c:v>
                </c:pt>
                <c:pt idx="2">
                  <c:v>0.13012872405767434</c:v>
                </c:pt>
                <c:pt idx="3">
                  <c:v>0.13012872405767434</c:v>
                </c:pt>
                <c:pt idx="4">
                  <c:v>0.13012872405767434</c:v>
                </c:pt>
                <c:pt idx="5">
                  <c:v>0.13012872405767434</c:v>
                </c:pt>
                <c:pt idx="6">
                  <c:v>0.13012872405767434</c:v>
                </c:pt>
                <c:pt idx="7">
                  <c:v>0.13012872405767434</c:v>
                </c:pt>
                <c:pt idx="8">
                  <c:v>0.13012872405767434</c:v>
                </c:pt>
                <c:pt idx="9">
                  <c:v>0.13012872405767434</c:v>
                </c:pt>
                <c:pt idx="10">
                  <c:v>0.13012872405767434</c:v>
                </c:pt>
                <c:pt idx="11">
                  <c:v>0.14799933420038225</c:v>
                </c:pt>
                <c:pt idx="12">
                  <c:v>0.14799933420038225</c:v>
                </c:pt>
                <c:pt idx="13">
                  <c:v>0.14799933420038225</c:v>
                </c:pt>
                <c:pt idx="14">
                  <c:v>0.14799933420038225</c:v>
                </c:pt>
                <c:pt idx="15">
                  <c:v>0.14799933420038225</c:v>
                </c:pt>
                <c:pt idx="16">
                  <c:v>0.14799933420038225</c:v>
                </c:pt>
                <c:pt idx="17">
                  <c:v>0.14799933420038225</c:v>
                </c:pt>
                <c:pt idx="18">
                  <c:v>0.15332803256177902</c:v>
                </c:pt>
                <c:pt idx="19">
                  <c:v>0.2979026877193451</c:v>
                </c:pt>
                <c:pt idx="20">
                  <c:v>0.4373742886276244</c:v>
                </c:pt>
                <c:pt idx="21">
                  <c:v>0.574853764766693</c:v>
                </c:pt>
                <c:pt idx="22">
                  <c:v>0.7998468381271362</c:v>
                </c:pt>
                <c:pt idx="23">
                  <c:v>0.9700961614151</c:v>
                </c:pt>
                <c:pt idx="24">
                  <c:v>1.7266085690460202</c:v>
                </c:pt>
                <c:pt idx="25">
                  <c:v>2.6254401995544434</c:v>
                </c:pt>
              </c:numCache>
            </c:numRef>
          </c:yVal>
          <c:smooth val="0"/>
        </c:ser>
        <c:axId val="45293895"/>
        <c:axId val="4991872"/>
      </c:scatterChart>
      <c:valAx>
        <c:axId val="45293895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1872"/>
        <c:crossesAt val="0"/>
        <c:crossBetween val="midCat"/>
        <c:dispUnits/>
      </c:valAx>
      <c:valAx>
        <c:axId val="499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Max 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389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-0.007"/>
          <c:w val="0.928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output'!$D$3:$D$28</c:f>
              <c:numCache/>
            </c:numRef>
          </c:xVal>
          <c:yVal>
            <c:numRef>
              <c:f>'conv output'!$F$3:$F$28</c:f>
              <c:numCache/>
            </c:numRef>
          </c:yVal>
          <c:smooth val="0"/>
        </c:ser>
        <c:axId val="44926849"/>
        <c:axId val="1688458"/>
      </c:scatterChart>
      <c:valAx>
        <c:axId val="4492684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8458"/>
        <c:crossesAt val="1E-19"/>
        <c:crossBetween val="midCat"/>
        <c:dispUnits/>
      </c:valAx>
      <c:valAx>
        <c:axId val="168845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Bedload Transport (tons/day)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26849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8"/>
          <c:w val="0.92675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output'!$L$3:$L$28</c:f>
              <c:numCache/>
            </c:numRef>
          </c:xVal>
          <c:yVal>
            <c:numRef>
              <c:f>'conv output'!$D$3:$D$28</c:f>
              <c:numCache/>
            </c:numRef>
          </c:yVal>
          <c:smooth val="0"/>
        </c:ser>
        <c:axId val="15196123"/>
        <c:axId val="2547380"/>
      </c:scatterChart>
      <c:valAx>
        <c:axId val="1519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Hydraulic Radius (ft)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7380"/>
        <c:crosses val="autoZero"/>
        <c:crossBetween val="midCat"/>
        <c:dispUnits/>
      </c:valAx>
      <c:valAx>
        <c:axId val="25473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961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57150</xdr:rowOff>
    </xdr:from>
    <xdr:to>
      <xdr:col>23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1172825" y="571500"/>
        <a:ext cx="5362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21</xdr:row>
      <xdr:rowOff>104775</xdr:rowOff>
    </xdr:from>
    <xdr:to>
      <xdr:col>23</xdr:col>
      <xdr:colOff>323850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1115675" y="404812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2" ht="15">
      <c r="B2" s="1" t="s">
        <v>0</v>
      </c>
    </row>
    <row r="4" ht="15">
      <c r="B4" s="1" t="s">
        <v>1</v>
      </c>
    </row>
    <row r="6" ht="15">
      <c r="B6" s="1" t="s">
        <v>2</v>
      </c>
    </row>
    <row r="8" ht="15">
      <c r="B8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24.7109375" style="2" customWidth="1"/>
    <col min="3" max="3" width="12.7109375" style="2" customWidth="1"/>
    <col min="4" max="4" width="2.7109375" style="2" customWidth="1"/>
    <col min="5" max="6" width="15.7109375" style="2" customWidth="1"/>
    <col min="7" max="7" width="2.7109375" style="2" customWidth="1"/>
    <col min="8" max="9" width="12.7109375" style="2" customWidth="1"/>
    <col min="10" max="16384" width="9.140625" style="2" customWidth="1"/>
  </cols>
  <sheetData>
    <row r="2" spans="2:8" ht="15">
      <c r="B2" s="2" t="s">
        <v>4</v>
      </c>
      <c r="C2" s="2">
        <v>0.007</v>
      </c>
      <c r="E2" s="3" t="s">
        <v>16</v>
      </c>
      <c r="H2" s="3" t="s">
        <v>20</v>
      </c>
    </row>
    <row r="3" spans="6:9" ht="15">
      <c r="F3" s="2" t="s">
        <v>18</v>
      </c>
      <c r="H3" s="2" t="s">
        <v>21</v>
      </c>
      <c r="I3" s="2" t="s">
        <v>22</v>
      </c>
    </row>
    <row r="4" spans="2:9" ht="15">
      <c r="B4" s="2" t="s">
        <v>5</v>
      </c>
      <c r="C4" s="2" t="s">
        <v>6</v>
      </c>
      <c r="E4" s="2" t="s">
        <v>17</v>
      </c>
      <c r="F4" s="2" t="s">
        <v>19</v>
      </c>
      <c r="H4" s="2">
        <v>1</v>
      </c>
      <c r="I4" s="2">
        <v>0</v>
      </c>
    </row>
    <row r="5" spans="5:9" ht="15">
      <c r="E5" s="5">
        <v>0.0009999999999999998</v>
      </c>
      <c r="F5" s="5">
        <v>100</v>
      </c>
      <c r="H5" s="2">
        <v>2</v>
      </c>
      <c r="I5" s="2">
        <v>7.96</v>
      </c>
    </row>
    <row r="6" spans="2:9" ht="15">
      <c r="B6" s="2" t="s">
        <v>14</v>
      </c>
      <c r="E6" s="5">
        <v>0.0824024656791687</v>
      </c>
      <c r="F6" s="5">
        <v>90</v>
      </c>
      <c r="H6" s="2">
        <v>4</v>
      </c>
      <c r="I6" s="2">
        <v>15.93</v>
      </c>
    </row>
    <row r="7" spans="2:9" ht="15">
      <c r="B7" s="2" t="s">
        <v>15</v>
      </c>
      <c r="E7" s="5">
        <v>0.254853</v>
      </c>
      <c r="F7" s="5">
        <v>80</v>
      </c>
      <c r="H7" s="2">
        <v>8</v>
      </c>
      <c r="I7" s="2">
        <v>21.24</v>
      </c>
    </row>
    <row r="8" spans="5:9" ht="15">
      <c r="E8" s="5">
        <v>0.254853</v>
      </c>
      <c r="F8" s="5">
        <v>70</v>
      </c>
      <c r="H8" s="2">
        <v>16</v>
      </c>
      <c r="I8" s="2">
        <v>30.97</v>
      </c>
    </row>
    <row r="9" spans="2:9" ht="15">
      <c r="B9" s="2" t="s">
        <v>7</v>
      </c>
      <c r="C9" s="4">
        <v>3.5</v>
      </c>
      <c r="E9" s="5">
        <v>0.254853</v>
      </c>
      <c r="F9" s="5">
        <v>60</v>
      </c>
      <c r="H9" s="2">
        <v>32</v>
      </c>
      <c r="I9" s="2">
        <v>39.82</v>
      </c>
    </row>
    <row r="10" spans="2:9" ht="15">
      <c r="B10" s="2" t="s">
        <v>8</v>
      </c>
      <c r="C10" s="2">
        <v>0.123</v>
      </c>
      <c r="E10" s="5">
        <v>0.254853</v>
      </c>
      <c r="F10" s="5">
        <v>50</v>
      </c>
      <c r="H10" s="2">
        <v>64</v>
      </c>
      <c r="I10" s="2">
        <v>54.87</v>
      </c>
    </row>
    <row r="11" spans="2:9" ht="15">
      <c r="B11" s="2" t="s">
        <v>9</v>
      </c>
      <c r="C11" s="4">
        <v>16.2</v>
      </c>
      <c r="E11" s="5">
        <v>0.254853</v>
      </c>
      <c r="F11" s="5">
        <v>45</v>
      </c>
      <c r="H11" s="2">
        <v>128</v>
      </c>
      <c r="I11" s="2">
        <v>72.57</v>
      </c>
    </row>
    <row r="12" spans="2:9" ht="15">
      <c r="B12" s="2" t="s">
        <v>10</v>
      </c>
      <c r="C12" s="2">
        <v>0.23</v>
      </c>
      <c r="E12" s="5">
        <v>0.254853</v>
      </c>
      <c r="F12" s="5">
        <v>40</v>
      </c>
      <c r="H12" s="2">
        <v>256</v>
      </c>
      <c r="I12" s="2">
        <v>90.27</v>
      </c>
    </row>
    <row r="13" spans="5:9" ht="15">
      <c r="E13" s="5">
        <v>0.254853</v>
      </c>
      <c r="F13" s="5">
        <v>35</v>
      </c>
      <c r="H13" s="2">
        <v>512</v>
      </c>
      <c r="I13" s="2">
        <v>100</v>
      </c>
    </row>
    <row r="14" spans="2:6" ht="15">
      <c r="B14" s="2" t="s">
        <v>11</v>
      </c>
      <c r="E14" s="5">
        <v>0.254853</v>
      </c>
      <c r="F14" s="5">
        <v>30</v>
      </c>
    </row>
    <row r="15" spans="2:6" ht="15">
      <c r="B15" s="2" t="s">
        <v>12</v>
      </c>
      <c r="C15" s="2" t="s">
        <v>13</v>
      </c>
      <c r="E15" s="5">
        <v>0.254853</v>
      </c>
      <c r="F15" s="5">
        <v>25</v>
      </c>
    </row>
    <row r="16" spans="2:8" ht="15">
      <c r="B16" s="2">
        <v>0</v>
      </c>
      <c r="C16" s="2">
        <v>31.964375999999998</v>
      </c>
      <c r="E16" s="5">
        <v>0.368121</v>
      </c>
      <c r="F16" s="5">
        <v>20</v>
      </c>
      <c r="H16" s="3" t="s">
        <v>23</v>
      </c>
    </row>
    <row r="17" spans="2:10" ht="15">
      <c r="B17" s="2">
        <v>0.9144000000000001</v>
      </c>
      <c r="C17" s="2">
        <v>31.665672</v>
      </c>
      <c r="E17" s="5">
        <v>0.368121</v>
      </c>
      <c r="F17" s="5">
        <v>15</v>
      </c>
      <c r="H17" s="3" t="s">
        <v>24</v>
      </c>
      <c r="J17" s="2">
        <v>35.845418085601835</v>
      </c>
    </row>
    <row r="18" spans="2:10" ht="15">
      <c r="B18" s="2">
        <v>1.524</v>
      </c>
      <c r="C18" s="2">
        <v>31.37916</v>
      </c>
      <c r="E18" s="5">
        <v>0.368121</v>
      </c>
      <c r="F18" s="5">
        <v>10</v>
      </c>
      <c r="H18" s="3" t="s">
        <v>25</v>
      </c>
      <c r="J18" s="2">
        <v>5.361535284743081</v>
      </c>
    </row>
    <row r="19" spans="2:10" ht="15">
      <c r="B19" s="2">
        <v>1.8288000000000002</v>
      </c>
      <c r="C19" s="2">
        <v>31.299912000000003</v>
      </c>
      <c r="E19" s="5">
        <v>0.368121</v>
      </c>
      <c r="F19" s="5">
        <v>9</v>
      </c>
      <c r="H19" s="3" t="s">
        <v>26</v>
      </c>
      <c r="J19" s="2">
        <v>2.3875907267165406</v>
      </c>
    </row>
    <row r="20" spans="2:10" ht="15">
      <c r="B20" s="2">
        <v>2.7432000000000003</v>
      </c>
      <c r="C20" s="2">
        <v>30.976824</v>
      </c>
      <c r="E20" s="5">
        <v>0.368121</v>
      </c>
      <c r="F20" s="5">
        <v>8</v>
      </c>
      <c r="H20" s="3" t="s">
        <v>27</v>
      </c>
      <c r="J20" s="2">
        <v>4.037139204847497</v>
      </c>
    </row>
    <row r="21" spans="2:10" ht="15">
      <c r="B21" s="2">
        <v>3.048</v>
      </c>
      <c r="C21" s="2">
        <v>30.906720000000004</v>
      </c>
      <c r="E21" s="5">
        <v>0.368121</v>
      </c>
      <c r="F21" s="5">
        <v>7</v>
      </c>
      <c r="H21" s="3" t="s">
        <v>28</v>
      </c>
      <c r="J21" s="2">
        <v>10.456757361512167</v>
      </c>
    </row>
    <row r="22" spans="2:10" ht="15">
      <c r="B22" s="2">
        <v>3.5052000000000003</v>
      </c>
      <c r="C22" s="2">
        <v>30.49524</v>
      </c>
      <c r="E22" s="5">
        <v>0.368121</v>
      </c>
      <c r="F22" s="5">
        <v>6</v>
      </c>
      <c r="H22" s="3" t="s">
        <v>29</v>
      </c>
      <c r="J22" s="2">
        <v>51.1432021752849</v>
      </c>
    </row>
    <row r="23" spans="2:10" ht="15">
      <c r="B23" s="2">
        <v>3.5966400000000003</v>
      </c>
      <c r="C23" s="2">
        <v>30.467807999999998</v>
      </c>
      <c r="E23" s="5">
        <v>0.4054749322448731</v>
      </c>
      <c r="F23" s="5">
        <v>5</v>
      </c>
      <c r="H23" s="3" t="s">
        <v>30</v>
      </c>
      <c r="J23" s="2">
        <v>95.17429018384969</v>
      </c>
    </row>
    <row r="24" spans="2:10" ht="15">
      <c r="B24" s="2">
        <v>4.48056</v>
      </c>
      <c r="C24" s="2">
        <v>30.287975999999997</v>
      </c>
      <c r="E24" s="5">
        <v>1.980732289786374</v>
      </c>
      <c r="F24" s="5">
        <v>4</v>
      </c>
      <c r="H24" s="3" t="s">
        <v>31</v>
      </c>
      <c r="J24" s="2">
        <v>140.79965609961152</v>
      </c>
    </row>
    <row r="25" spans="2:10" ht="15">
      <c r="B25" s="2">
        <v>4.8768</v>
      </c>
      <c r="C25" s="2">
        <v>30.156912000000002</v>
      </c>
      <c r="E25" s="5">
        <v>4.417820998992919</v>
      </c>
      <c r="F25" s="5">
        <v>3</v>
      </c>
      <c r="H25" s="3" t="s">
        <v>32</v>
      </c>
      <c r="J25" s="2">
        <v>200.29741612454688</v>
      </c>
    </row>
    <row r="26" spans="2:10" ht="15">
      <c r="B26" s="2">
        <v>5.7912</v>
      </c>
      <c r="C26" s="2">
        <v>30.12948</v>
      </c>
      <c r="E26" s="5">
        <v>7.713919626159668</v>
      </c>
      <c r="F26" s="5">
        <v>2</v>
      </c>
      <c r="H26" s="3" t="s">
        <v>33</v>
      </c>
      <c r="J26" s="2">
        <v>253.35210404229292</v>
      </c>
    </row>
    <row r="27" spans="2:8" ht="15">
      <c r="B27" s="2">
        <v>6.7056000000000004</v>
      </c>
      <c r="C27" s="2">
        <v>30.196536</v>
      </c>
      <c r="E27" s="5">
        <v>14.601333289020994</v>
      </c>
      <c r="F27" s="5">
        <v>1</v>
      </c>
      <c r="H27" s="3"/>
    </row>
    <row r="28" spans="2:10" ht="15">
      <c r="B28" s="2">
        <v>7.62</v>
      </c>
      <c r="C28" s="2">
        <v>30.190440000000002</v>
      </c>
      <c r="E28" s="5">
        <v>20.93414246795654</v>
      </c>
      <c r="F28" s="5">
        <v>0.5</v>
      </c>
      <c r="H28" s="3" t="s">
        <v>34</v>
      </c>
      <c r="J28" s="2">
        <v>0.04</v>
      </c>
    </row>
    <row r="29" spans="2:8" ht="15">
      <c r="B29" s="2">
        <v>8.50392</v>
      </c>
      <c r="C29" s="2">
        <v>30.105096</v>
      </c>
      <c r="E29" s="5">
        <v>59.859638858830685</v>
      </c>
      <c r="F29" s="5">
        <v>0.0999999999999943</v>
      </c>
      <c r="H29" s="3"/>
    </row>
    <row r="30" spans="2:8" ht="15">
      <c r="B30" s="2">
        <v>9.144</v>
      </c>
      <c r="C30" s="2">
        <v>30.193488000000002</v>
      </c>
      <c r="E30" s="5">
        <v>127</v>
      </c>
      <c r="F30" s="5">
        <v>0</v>
      </c>
      <c r="H30" s="3"/>
    </row>
    <row r="31" spans="2:3" ht="15">
      <c r="B31" s="2">
        <v>10.0584</v>
      </c>
      <c r="C31" s="2">
        <v>30.135575999999997</v>
      </c>
    </row>
    <row r="32" spans="2:3" ht="15">
      <c r="B32" s="2">
        <v>10.91184</v>
      </c>
      <c r="C32" s="2">
        <v>30.135575999999997</v>
      </c>
    </row>
    <row r="33" spans="2:3" ht="15">
      <c r="B33" s="2">
        <v>11.09472</v>
      </c>
      <c r="C33" s="2">
        <v>30.318456</v>
      </c>
    </row>
    <row r="34" spans="2:3" ht="15">
      <c r="B34" s="2">
        <v>11.21664</v>
      </c>
      <c r="C34" s="2">
        <v>30.138624</v>
      </c>
    </row>
    <row r="35" spans="2:3" ht="15">
      <c r="B35" s="2">
        <v>12.192</v>
      </c>
      <c r="C35" s="2">
        <v>30.12948</v>
      </c>
    </row>
    <row r="36" spans="2:3" ht="15">
      <c r="B36" s="2">
        <v>12.557760000000002</v>
      </c>
      <c r="C36" s="2">
        <v>30.086808</v>
      </c>
    </row>
    <row r="37" spans="2:3" ht="15">
      <c r="B37" s="2">
        <v>13.07592</v>
      </c>
      <c r="C37" s="2">
        <v>30.303216</v>
      </c>
    </row>
    <row r="38" spans="2:3" ht="15">
      <c r="B38" s="2">
        <v>13.2588</v>
      </c>
      <c r="C38" s="2">
        <v>30.120335999999998</v>
      </c>
    </row>
    <row r="39" spans="2:3" ht="15">
      <c r="B39" s="2">
        <v>13.716000000000001</v>
      </c>
      <c r="C39" s="2">
        <v>30.083759999999998</v>
      </c>
    </row>
    <row r="40" spans="2:3" ht="15">
      <c r="B40" s="2">
        <v>14.478000000000002</v>
      </c>
      <c r="C40" s="2">
        <v>30.092903999999997</v>
      </c>
    </row>
    <row r="41" spans="2:3" ht="15">
      <c r="B41" s="2">
        <v>15.24</v>
      </c>
      <c r="C41" s="2">
        <v>30.141672000000003</v>
      </c>
    </row>
    <row r="42" spans="2:3" ht="15">
      <c r="B42" s="2">
        <v>16.09344</v>
      </c>
      <c r="C42" s="2">
        <v>30.263592</v>
      </c>
    </row>
    <row r="43" spans="2:3" ht="15">
      <c r="B43" s="2">
        <v>16.154400000000003</v>
      </c>
      <c r="C43" s="2">
        <v>30.49524</v>
      </c>
    </row>
    <row r="44" spans="2:3" ht="15">
      <c r="B44" s="2">
        <v>16.4592</v>
      </c>
      <c r="C44" s="2">
        <v>30.528768</v>
      </c>
    </row>
    <row r="45" spans="2:3" ht="15">
      <c r="B45" s="2">
        <v>16.764</v>
      </c>
      <c r="C45" s="2">
        <v>30.906720000000004</v>
      </c>
    </row>
    <row r="46" spans="2:3" ht="15">
      <c r="B46" s="2">
        <v>17.09928</v>
      </c>
      <c r="C46" s="2">
        <v>31.062168</v>
      </c>
    </row>
    <row r="47" spans="2:3" ht="15">
      <c r="B47" s="2">
        <v>17.86128</v>
      </c>
      <c r="C47" s="2">
        <v>31.37916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2"/>
  <sheetViews>
    <sheetView zoomScalePageLayoutView="0" workbookViewId="0" topLeftCell="A1">
      <selection activeCell="L7" sqref="L7:L32"/>
    </sheetView>
  </sheetViews>
  <sheetFormatPr defaultColWidth="9.140625" defaultRowHeight="15"/>
  <cols>
    <col min="1" max="1" width="2.7109375" style="2" customWidth="1"/>
    <col min="2" max="4" width="10.7109375" style="2" customWidth="1"/>
    <col min="5" max="6" width="9.140625" style="2" customWidth="1"/>
    <col min="7" max="7" width="2.7109375" style="2" customWidth="1"/>
    <col min="8" max="8" width="10.7109375" style="2" customWidth="1"/>
    <col min="9" max="10" width="15.7109375" style="2" customWidth="1"/>
    <col min="11" max="11" width="10.7109375" style="2" customWidth="1"/>
    <col min="12" max="16384" width="9.140625" style="2" customWidth="1"/>
  </cols>
  <sheetData>
    <row r="2" spans="2:6" ht="15">
      <c r="B2" s="3" t="s">
        <v>35</v>
      </c>
      <c r="F2" s="2">
        <v>22.254838922698177</v>
      </c>
    </row>
    <row r="4" ht="15">
      <c r="H4" s="3" t="s">
        <v>36</v>
      </c>
    </row>
    <row r="5" spans="2:13" ht="15">
      <c r="B5" s="3" t="s">
        <v>57</v>
      </c>
      <c r="H5" s="2" t="s">
        <v>37</v>
      </c>
      <c r="I5" s="2" t="s">
        <v>39</v>
      </c>
      <c r="J5" s="2" t="s">
        <v>41</v>
      </c>
      <c r="K5" s="2" t="s">
        <v>43</v>
      </c>
      <c r="L5" s="2" t="s">
        <v>44</v>
      </c>
      <c r="M5" s="3" t="s">
        <v>47</v>
      </c>
    </row>
    <row r="6" spans="2:21" ht="15">
      <c r="B6" s="2" t="s">
        <v>21</v>
      </c>
      <c r="C6" s="2" t="s">
        <v>22</v>
      </c>
      <c r="H6" s="2" t="s">
        <v>38</v>
      </c>
      <c r="I6" s="2" t="s">
        <v>40</v>
      </c>
      <c r="J6" s="2" t="s">
        <v>42</v>
      </c>
      <c r="K6" s="2" t="s">
        <v>46</v>
      </c>
      <c r="L6" s="2" t="s">
        <v>45</v>
      </c>
      <c r="M6" s="2" t="s">
        <v>48</v>
      </c>
      <c r="N6" s="2" t="s">
        <v>49</v>
      </c>
      <c r="O6" s="2" t="s">
        <v>50</v>
      </c>
      <c r="P6" s="2" t="s">
        <v>51</v>
      </c>
      <c r="Q6" s="2" t="s">
        <v>52</v>
      </c>
      <c r="R6" s="2" t="s">
        <v>53</v>
      </c>
      <c r="S6" s="2" t="s">
        <v>54</v>
      </c>
      <c r="T6" s="2" t="s">
        <v>55</v>
      </c>
      <c r="U6" s="2" t="s">
        <v>56</v>
      </c>
    </row>
    <row r="7" spans="2:21" ht="15">
      <c r="B7" s="2">
        <v>1</v>
      </c>
      <c r="C7" s="2">
        <v>0</v>
      </c>
      <c r="H7" s="2">
        <v>0.0009999999999999998</v>
      </c>
      <c r="I7" s="2">
        <v>2.0437142515236172E-16</v>
      </c>
      <c r="J7" s="2">
        <v>0.019889834800645722</v>
      </c>
      <c r="K7" s="2">
        <v>0.010929867873072624</v>
      </c>
      <c r="L7" s="2">
        <v>0.0061189619664260755</v>
      </c>
      <c r="M7" s="2">
        <v>9.476512840279538E-17</v>
      </c>
      <c r="N7" s="2">
        <v>5.315294204394503E-17</v>
      </c>
      <c r="O7" s="2">
        <v>2.0241768238839074E-17</v>
      </c>
      <c r="P7" s="2">
        <v>2.1104735450291953E-17</v>
      </c>
      <c r="Q7" s="2">
        <v>9.7748543658169E-18</v>
      </c>
      <c r="R7" s="2">
        <v>5.007081020349558E-18</v>
      </c>
      <c r="S7" s="2">
        <v>3.2124359915308194E-19</v>
      </c>
      <c r="T7" s="2">
        <v>3.623163201846212E-21</v>
      </c>
      <c r="U7" s="2">
        <v>4.8867968908284057E-23</v>
      </c>
    </row>
    <row r="8" spans="2:21" ht="15">
      <c r="B8" s="2">
        <v>2</v>
      </c>
      <c r="C8" s="2">
        <v>15</v>
      </c>
      <c r="H8" s="2">
        <v>0.0824024656791687</v>
      </c>
      <c r="I8" s="2">
        <v>1.3711333615111672E-08</v>
      </c>
      <c r="J8" s="2">
        <v>0.1272440736194493</v>
      </c>
      <c r="K8" s="2">
        <v>0.0881158753209114</v>
      </c>
      <c r="L8" s="2">
        <v>0.039145707077730615</v>
      </c>
      <c r="M8" s="2">
        <v>6.357817829184948E-09</v>
      </c>
      <c r="N8" s="2">
        <v>3.5660451085365616E-09</v>
      </c>
      <c r="O8" s="2">
        <v>1.3580256490142054E-09</v>
      </c>
      <c r="P8" s="2">
        <v>1.4159223502106247E-09</v>
      </c>
      <c r="Q8" s="2">
        <v>6.557975957202819E-10</v>
      </c>
      <c r="R8" s="2">
        <v>3.3592640584036764E-10</v>
      </c>
      <c r="S8" s="2">
        <v>2.1552319050588253E-11</v>
      </c>
      <c r="T8" s="2">
        <v>2.4307898898035136E-13</v>
      </c>
      <c r="U8" s="2">
        <v>3.27856511395788E-15</v>
      </c>
    </row>
    <row r="9" spans="2:21" ht="15">
      <c r="B9" s="2">
        <v>4</v>
      </c>
      <c r="C9" s="2">
        <v>29</v>
      </c>
      <c r="H9" s="2">
        <v>0.254853</v>
      </c>
      <c r="I9" s="2">
        <v>2.375367454491785E-06</v>
      </c>
      <c r="J9" s="2">
        <v>0.22031435613973507</v>
      </c>
      <c r="K9" s="2">
        <v>0.13012872405767434</v>
      </c>
      <c r="L9" s="2">
        <v>0.06777809767595065</v>
      </c>
      <c r="M9" s="2">
        <v>1.1014357885938234E-06</v>
      </c>
      <c r="N9" s="2">
        <v>6.177858208286611E-07</v>
      </c>
      <c r="O9" s="2">
        <v>2.35265950022408E-07</v>
      </c>
      <c r="P9" s="2">
        <v>2.452960421786401E-07</v>
      </c>
      <c r="Q9" s="2">
        <v>1.1361114165372382E-07</v>
      </c>
      <c r="R9" s="2">
        <v>5.819628301204521E-08</v>
      </c>
      <c r="S9" s="2">
        <v>3.733748931990642E-09</v>
      </c>
      <c r="T9" s="2">
        <v>4.2111288041180835E-11</v>
      </c>
      <c r="U9" s="2">
        <v>5.679824507037394E-13</v>
      </c>
    </row>
    <row r="10" spans="2:21" ht="15">
      <c r="B10" s="2">
        <v>8</v>
      </c>
      <c r="C10" s="2">
        <v>38</v>
      </c>
      <c r="H10" s="2">
        <v>0.254853</v>
      </c>
      <c r="I10" s="2">
        <v>2.375367454491785E-06</v>
      </c>
      <c r="J10" s="2">
        <v>0.22031435613973507</v>
      </c>
      <c r="K10" s="2">
        <v>0.13012872405767434</v>
      </c>
      <c r="L10" s="2">
        <v>0.06777809767595065</v>
      </c>
      <c r="M10" s="2">
        <v>1.1014357885938234E-06</v>
      </c>
      <c r="N10" s="2">
        <v>6.177858208286611E-07</v>
      </c>
      <c r="O10" s="2">
        <v>2.35265950022408E-07</v>
      </c>
      <c r="P10" s="2">
        <v>2.452960421786401E-07</v>
      </c>
      <c r="Q10" s="2">
        <v>1.1361114165372382E-07</v>
      </c>
      <c r="R10" s="2">
        <v>5.819628301204521E-08</v>
      </c>
      <c r="S10" s="2">
        <v>3.733748931990642E-09</v>
      </c>
      <c r="T10" s="2">
        <v>4.2111288041180835E-11</v>
      </c>
      <c r="U10" s="2">
        <v>5.679824507037394E-13</v>
      </c>
    </row>
    <row r="11" spans="2:21" ht="15">
      <c r="B11" s="2">
        <v>16</v>
      </c>
      <c r="C11" s="2">
        <v>52</v>
      </c>
      <c r="H11" s="2">
        <v>0.254853</v>
      </c>
      <c r="I11" s="2">
        <v>2.375367454491785E-06</v>
      </c>
      <c r="J11" s="2">
        <v>0.22031435613973507</v>
      </c>
      <c r="K11" s="2">
        <v>0.13012872405767434</v>
      </c>
      <c r="L11" s="2">
        <v>0.06777809767595065</v>
      </c>
      <c r="M11" s="2">
        <v>1.1014357885938234E-06</v>
      </c>
      <c r="N11" s="2">
        <v>6.177858208286611E-07</v>
      </c>
      <c r="O11" s="2">
        <v>2.35265950022408E-07</v>
      </c>
      <c r="P11" s="2">
        <v>2.452960421786401E-07</v>
      </c>
      <c r="Q11" s="2">
        <v>1.1361114165372382E-07</v>
      </c>
      <c r="R11" s="2">
        <v>5.819628301204521E-08</v>
      </c>
      <c r="S11" s="2">
        <v>3.733748931990642E-09</v>
      </c>
      <c r="T11" s="2">
        <v>4.2111288041180835E-11</v>
      </c>
      <c r="U11" s="2">
        <v>5.679824507037394E-13</v>
      </c>
    </row>
    <row r="12" spans="2:21" ht="15">
      <c r="B12" s="2">
        <v>32</v>
      </c>
      <c r="C12" s="2">
        <v>65</v>
      </c>
      <c r="H12" s="2">
        <v>0.254853</v>
      </c>
      <c r="I12" s="2">
        <v>2.375367454491785E-06</v>
      </c>
      <c r="J12" s="2">
        <v>0.22031435613973507</v>
      </c>
      <c r="K12" s="2">
        <v>0.13012872405767434</v>
      </c>
      <c r="L12" s="2">
        <v>0.06777809767595065</v>
      </c>
      <c r="M12" s="2">
        <v>1.1014357885938234E-06</v>
      </c>
      <c r="N12" s="2">
        <v>6.177858208286611E-07</v>
      </c>
      <c r="O12" s="2">
        <v>2.35265950022408E-07</v>
      </c>
      <c r="P12" s="2">
        <v>2.452960421786401E-07</v>
      </c>
      <c r="Q12" s="2">
        <v>1.1361114165372382E-07</v>
      </c>
      <c r="R12" s="2">
        <v>5.819628301204521E-08</v>
      </c>
      <c r="S12" s="2">
        <v>3.733748931990642E-09</v>
      </c>
      <c r="T12" s="2">
        <v>4.2111288041180835E-11</v>
      </c>
      <c r="U12" s="2">
        <v>5.679824507037394E-13</v>
      </c>
    </row>
    <row r="13" spans="2:21" ht="15">
      <c r="B13" s="2">
        <v>64</v>
      </c>
      <c r="C13" s="2">
        <v>83</v>
      </c>
      <c r="H13" s="2">
        <v>0.254853</v>
      </c>
      <c r="I13" s="2">
        <v>2.375367454491785E-06</v>
      </c>
      <c r="J13" s="2">
        <v>0.22031435613973507</v>
      </c>
      <c r="K13" s="2">
        <v>0.13012872405767434</v>
      </c>
      <c r="L13" s="2">
        <v>0.06777809767595065</v>
      </c>
      <c r="M13" s="2">
        <v>1.1014357885938234E-06</v>
      </c>
      <c r="N13" s="2">
        <v>6.177858208286611E-07</v>
      </c>
      <c r="O13" s="2">
        <v>2.35265950022408E-07</v>
      </c>
      <c r="P13" s="2">
        <v>2.452960421786401E-07</v>
      </c>
      <c r="Q13" s="2">
        <v>1.1361114165372382E-07</v>
      </c>
      <c r="R13" s="2">
        <v>5.819628301204521E-08</v>
      </c>
      <c r="S13" s="2">
        <v>3.733748931990642E-09</v>
      </c>
      <c r="T13" s="2">
        <v>4.2111288041180835E-11</v>
      </c>
      <c r="U13" s="2">
        <v>5.679824507037394E-13</v>
      </c>
    </row>
    <row r="14" spans="2:21" ht="15">
      <c r="B14" s="2">
        <v>128</v>
      </c>
      <c r="C14" s="2">
        <v>96</v>
      </c>
      <c r="H14" s="2">
        <v>0.254853</v>
      </c>
      <c r="I14" s="2">
        <v>2.375367454491785E-06</v>
      </c>
      <c r="J14" s="2">
        <v>0.22031435613973507</v>
      </c>
      <c r="K14" s="2">
        <v>0.13012872405767434</v>
      </c>
      <c r="L14" s="2">
        <v>0.06777809767595065</v>
      </c>
      <c r="M14" s="2">
        <v>1.1014357885938234E-06</v>
      </c>
      <c r="N14" s="2">
        <v>6.177858208286611E-07</v>
      </c>
      <c r="O14" s="2">
        <v>2.35265950022408E-07</v>
      </c>
      <c r="P14" s="2">
        <v>2.452960421786401E-07</v>
      </c>
      <c r="Q14" s="2">
        <v>1.1361114165372382E-07</v>
      </c>
      <c r="R14" s="2">
        <v>5.819628301204521E-08</v>
      </c>
      <c r="S14" s="2">
        <v>3.733748931990642E-09</v>
      </c>
      <c r="T14" s="2">
        <v>4.2111288041180835E-11</v>
      </c>
      <c r="U14" s="2">
        <v>5.679824507037394E-13</v>
      </c>
    </row>
    <row r="15" spans="2:21" ht="15">
      <c r="B15" s="2">
        <v>256</v>
      </c>
      <c r="C15" s="2">
        <v>100</v>
      </c>
      <c r="H15" s="2">
        <v>0.254853</v>
      </c>
      <c r="I15" s="2">
        <v>2.375367454491785E-06</v>
      </c>
      <c r="J15" s="2">
        <v>0.22031435613973507</v>
      </c>
      <c r="K15" s="2">
        <v>0.13012872405767434</v>
      </c>
      <c r="L15" s="2">
        <v>0.06777809767595065</v>
      </c>
      <c r="M15" s="2">
        <v>1.1014357885938234E-06</v>
      </c>
      <c r="N15" s="2">
        <v>6.177858208286611E-07</v>
      </c>
      <c r="O15" s="2">
        <v>2.35265950022408E-07</v>
      </c>
      <c r="P15" s="2">
        <v>2.452960421786401E-07</v>
      </c>
      <c r="Q15" s="2">
        <v>1.1361114165372382E-07</v>
      </c>
      <c r="R15" s="2">
        <v>5.819628301204521E-08</v>
      </c>
      <c r="S15" s="2">
        <v>3.733748931990642E-09</v>
      </c>
      <c r="T15" s="2">
        <v>4.2111288041180835E-11</v>
      </c>
      <c r="U15" s="2">
        <v>5.679824507037394E-13</v>
      </c>
    </row>
    <row r="16" spans="2:21" ht="15">
      <c r="B16" s="2">
        <v>512</v>
      </c>
      <c r="C16" s="2">
        <v>100</v>
      </c>
      <c r="H16" s="2">
        <v>0.254853</v>
      </c>
      <c r="I16" s="2">
        <v>2.375367454491785E-06</v>
      </c>
      <c r="J16" s="2">
        <v>0.22031435613973507</v>
      </c>
      <c r="K16" s="2">
        <v>0.13012872405767434</v>
      </c>
      <c r="L16" s="2">
        <v>0.06777809767595065</v>
      </c>
      <c r="M16" s="2">
        <v>1.1014357885938234E-06</v>
      </c>
      <c r="N16" s="2">
        <v>6.177858208286611E-07</v>
      </c>
      <c r="O16" s="2">
        <v>2.35265950022408E-07</v>
      </c>
      <c r="P16" s="2">
        <v>2.452960421786401E-07</v>
      </c>
      <c r="Q16" s="2">
        <v>1.1361114165372382E-07</v>
      </c>
      <c r="R16" s="2">
        <v>5.819628301204521E-08</v>
      </c>
      <c r="S16" s="2">
        <v>3.733748931990642E-09</v>
      </c>
      <c r="T16" s="2">
        <v>4.2111288041180835E-11</v>
      </c>
      <c r="U16" s="2">
        <v>5.679824507037394E-13</v>
      </c>
    </row>
    <row r="17" spans="8:21" ht="15">
      <c r="H17" s="2">
        <v>0.254853</v>
      </c>
      <c r="I17" s="2">
        <v>2.375367454491785E-06</v>
      </c>
      <c r="J17" s="2">
        <v>0.22031435613973507</v>
      </c>
      <c r="K17" s="2">
        <v>0.13012872405767434</v>
      </c>
      <c r="L17" s="2">
        <v>0.06777809767595065</v>
      </c>
      <c r="M17" s="2">
        <v>1.1014357885938234E-06</v>
      </c>
      <c r="N17" s="2">
        <v>6.177858208286611E-07</v>
      </c>
      <c r="O17" s="2">
        <v>2.35265950022408E-07</v>
      </c>
      <c r="P17" s="2">
        <v>2.452960421786401E-07</v>
      </c>
      <c r="Q17" s="2">
        <v>1.1361114165372382E-07</v>
      </c>
      <c r="R17" s="2">
        <v>5.819628301204521E-08</v>
      </c>
      <c r="S17" s="2">
        <v>3.733748931990642E-09</v>
      </c>
      <c r="T17" s="2">
        <v>4.2111288041180835E-11</v>
      </c>
      <c r="U17" s="2">
        <v>5.679824507037394E-13</v>
      </c>
    </row>
    <row r="18" spans="8:21" ht="15">
      <c r="H18" s="2">
        <v>0.368121</v>
      </c>
      <c r="I18" s="2">
        <v>1.568379926147153E-05</v>
      </c>
      <c r="J18" s="2">
        <v>0.27104719223446705</v>
      </c>
      <c r="K18" s="2">
        <v>0.14799933420038225</v>
      </c>
      <c r="L18" s="2">
        <v>0.08338568303922952</v>
      </c>
      <c r="M18" s="2">
        <v>7.272431797884547E-06</v>
      </c>
      <c r="N18" s="2">
        <v>4.079044184148415E-06</v>
      </c>
      <c r="O18" s="2">
        <v>1.5533865828772551E-06</v>
      </c>
      <c r="P18" s="2">
        <v>1.6196121058610523E-06</v>
      </c>
      <c r="Q18" s="2">
        <v>7.501383990902761E-07</v>
      </c>
      <c r="R18" s="2">
        <v>3.8425163180489327E-07</v>
      </c>
      <c r="S18" s="2">
        <v>2.4652762094277258E-08</v>
      </c>
      <c r="T18" s="2">
        <v>2.7804750251627703E-10</v>
      </c>
      <c r="U18" s="2">
        <v>3.750208298943805E-12</v>
      </c>
    </row>
    <row r="19" spans="2:21" ht="15">
      <c r="B19" s="3" t="s">
        <v>23</v>
      </c>
      <c r="H19" s="2">
        <v>0.368121</v>
      </c>
      <c r="I19" s="2">
        <v>1.568379926147153E-05</v>
      </c>
      <c r="J19" s="2">
        <v>0.27104719223446705</v>
      </c>
      <c r="K19" s="2">
        <v>0.14799933420038225</v>
      </c>
      <c r="L19" s="2">
        <v>0.08338568303922952</v>
      </c>
      <c r="M19" s="2">
        <v>7.272431797884547E-06</v>
      </c>
      <c r="N19" s="2">
        <v>4.079044184148415E-06</v>
      </c>
      <c r="O19" s="2">
        <v>1.5533865828772551E-06</v>
      </c>
      <c r="P19" s="2">
        <v>1.6196121058610523E-06</v>
      </c>
      <c r="Q19" s="2">
        <v>7.501383990902761E-07</v>
      </c>
      <c r="R19" s="2">
        <v>3.8425163180489327E-07</v>
      </c>
      <c r="S19" s="2">
        <v>2.4652762094277258E-08</v>
      </c>
      <c r="T19" s="2">
        <v>2.7804750251627703E-10</v>
      </c>
      <c r="U19" s="2">
        <v>3.750208298943805E-12</v>
      </c>
    </row>
    <row r="20" spans="2:21" ht="15">
      <c r="B20" s="3" t="s">
        <v>24</v>
      </c>
      <c r="D20" s="2">
        <v>13.18</v>
      </c>
      <c r="H20" s="2">
        <v>0.368121</v>
      </c>
      <c r="I20" s="2">
        <v>1.568379926147153E-05</v>
      </c>
      <c r="J20" s="2">
        <v>0.27104719223446705</v>
      </c>
      <c r="K20" s="2">
        <v>0.14799933420038225</v>
      </c>
      <c r="L20" s="2">
        <v>0.08338568303922952</v>
      </c>
      <c r="M20" s="2">
        <v>7.272431797884547E-06</v>
      </c>
      <c r="N20" s="2">
        <v>4.079044184148415E-06</v>
      </c>
      <c r="O20" s="2">
        <v>1.5533865828772551E-06</v>
      </c>
      <c r="P20" s="2">
        <v>1.6196121058610523E-06</v>
      </c>
      <c r="Q20" s="2">
        <v>7.501383990902761E-07</v>
      </c>
      <c r="R20" s="2">
        <v>3.8425163180489327E-07</v>
      </c>
      <c r="S20" s="2">
        <v>2.4652762094277258E-08</v>
      </c>
      <c r="T20" s="2">
        <v>2.7804750251627703E-10</v>
      </c>
      <c r="U20" s="2">
        <v>3.750208298943805E-12</v>
      </c>
    </row>
    <row r="21" spans="2:21" ht="15">
      <c r="B21" s="3" t="s">
        <v>25</v>
      </c>
      <c r="D21" s="2">
        <v>4.43</v>
      </c>
      <c r="H21" s="2">
        <v>0.368121</v>
      </c>
      <c r="I21" s="2">
        <v>1.568379926147153E-05</v>
      </c>
      <c r="J21" s="2">
        <v>0.27104719223446705</v>
      </c>
      <c r="K21" s="2">
        <v>0.14799933420038225</v>
      </c>
      <c r="L21" s="2">
        <v>0.08338568303922952</v>
      </c>
      <c r="M21" s="2">
        <v>7.272431797884547E-06</v>
      </c>
      <c r="N21" s="2">
        <v>4.079044184148415E-06</v>
      </c>
      <c r="O21" s="2">
        <v>1.5533865828772551E-06</v>
      </c>
      <c r="P21" s="2">
        <v>1.6196121058610523E-06</v>
      </c>
      <c r="Q21" s="2">
        <v>7.501383990902761E-07</v>
      </c>
      <c r="R21" s="2">
        <v>3.8425163180489327E-07</v>
      </c>
      <c r="S21" s="2">
        <v>2.4652762094277258E-08</v>
      </c>
      <c r="T21" s="2">
        <v>2.7804750251627703E-10</v>
      </c>
      <c r="U21" s="2">
        <v>3.750208298943805E-12</v>
      </c>
    </row>
    <row r="22" spans="2:21" ht="15">
      <c r="B22" s="3" t="s">
        <v>26</v>
      </c>
      <c r="D22" s="2">
        <v>1.59</v>
      </c>
      <c r="H22" s="2">
        <v>0.368121</v>
      </c>
      <c r="I22" s="2">
        <v>1.568379926147153E-05</v>
      </c>
      <c r="J22" s="2">
        <v>0.27104719223446705</v>
      </c>
      <c r="K22" s="2">
        <v>0.14799933420038225</v>
      </c>
      <c r="L22" s="2">
        <v>0.08338568303922952</v>
      </c>
      <c r="M22" s="2">
        <v>7.272431797884547E-06</v>
      </c>
      <c r="N22" s="2">
        <v>4.079044184148415E-06</v>
      </c>
      <c r="O22" s="2">
        <v>1.5533865828772551E-06</v>
      </c>
      <c r="P22" s="2">
        <v>1.6196121058610523E-06</v>
      </c>
      <c r="Q22" s="2">
        <v>7.501383990902761E-07</v>
      </c>
      <c r="R22" s="2">
        <v>3.8425163180489327E-07</v>
      </c>
      <c r="S22" s="2">
        <v>2.4652762094277258E-08</v>
      </c>
      <c r="T22" s="2">
        <v>2.7804750251627703E-10</v>
      </c>
      <c r="U22" s="2">
        <v>3.750208298943805E-12</v>
      </c>
    </row>
    <row r="23" spans="2:21" ht="15">
      <c r="B23" s="3" t="s">
        <v>27</v>
      </c>
      <c r="D23" s="2">
        <v>2.1</v>
      </c>
      <c r="H23" s="2">
        <v>0.368121</v>
      </c>
      <c r="I23" s="2">
        <v>1.568379926147153E-05</v>
      </c>
      <c r="J23" s="2">
        <v>0.27104719223446705</v>
      </c>
      <c r="K23" s="2">
        <v>0.14799933420038225</v>
      </c>
      <c r="L23" s="2">
        <v>0.08338568303922952</v>
      </c>
      <c r="M23" s="2">
        <v>7.272431797884547E-06</v>
      </c>
      <c r="N23" s="2">
        <v>4.079044184148415E-06</v>
      </c>
      <c r="O23" s="2">
        <v>1.5533865828772551E-06</v>
      </c>
      <c r="P23" s="2">
        <v>1.6196121058610523E-06</v>
      </c>
      <c r="Q23" s="2">
        <v>7.501383990902761E-07</v>
      </c>
      <c r="R23" s="2">
        <v>3.8425163180489327E-07</v>
      </c>
      <c r="S23" s="2">
        <v>2.4652762094277258E-08</v>
      </c>
      <c r="T23" s="2">
        <v>2.7804750251627703E-10</v>
      </c>
      <c r="U23" s="2">
        <v>3.750208298943805E-12</v>
      </c>
    </row>
    <row r="24" spans="2:21" ht="15">
      <c r="B24" s="3" t="s">
        <v>28</v>
      </c>
      <c r="D24" s="2">
        <v>3.28</v>
      </c>
      <c r="H24" s="2">
        <v>0.368121</v>
      </c>
      <c r="I24" s="2">
        <v>1.568379926147153E-05</v>
      </c>
      <c r="J24" s="2">
        <v>0.27104719223446705</v>
      </c>
      <c r="K24" s="2">
        <v>0.14799933420038225</v>
      </c>
      <c r="L24" s="2">
        <v>0.08338568303922952</v>
      </c>
      <c r="M24" s="2">
        <v>7.272431797884547E-06</v>
      </c>
      <c r="N24" s="2">
        <v>4.079044184148415E-06</v>
      </c>
      <c r="O24" s="2">
        <v>1.5533865828772551E-06</v>
      </c>
      <c r="P24" s="2">
        <v>1.6196121058610523E-06</v>
      </c>
      <c r="Q24" s="2">
        <v>7.501383990902761E-07</v>
      </c>
      <c r="R24" s="2">
        <v>3.8425163180489327E-07</v>
      </c>
      <c r="S24" s="2">
        <v>2.4652762094277258E-08</v>
      </c>
      <c r="T24" s="2">
        <v>2.7804750251627703E-10</v>
      </c>
      <c r="U24" s="2">
        <v>3.750208298943805E-12</v>
      </c>
    </row>
    <row r="25" spans="2:21" ht="15">
      <c r="B25" s="3" t="s">
        <v>29</v>
      </c>
      <c r="D25" s="2">
        <v>14.49</v>
      </c>
      <c r="H25" s="2">
        <v>0.4054749322448731</v>
      </c>
      <c r="I25" s="2">
        <v>2.556007263880185E-05</v>
      </c>
      <c r="J25" s="2">
        <v>0.28592099252376585</v>
      </c>
      <c r="K25" s="2">
        <v>0.15332803256177902</v>
      </c>
      <c r="L25" s="2">
        <v>0.08796149873496782</v>
      </c>
      <c r="M25" s="2">
        <v>1.1851967875621786E-05</v>
      </c>
      <c r="N25" s="2">
        <v>6.647666417144228E-06</v>
      </c>
      <c r="O25" s="2">
        <v>2.5315724355144265E-06</v>
      </c>
      <c r="P25" s="2">
        <v>2.6395009514172514E-06</v>
      </c>
      <c r="Q25" s="2">
        <v>1.2225093964957459E-06</v>
      </c>
      <c r="R25" s="2">
        <v>6.262194164036828E-07</v>
      </c>
      <c r="S25" s="2">
        <v>4.0176897151749566E-08</v>
      </c>
      <c r="T25" s="2">
        <v>4.5313729427870005E-10</v>
      </c>
      <c r="U25" s="2">
        <v>6.111758696575378E-12</v>
      </c>
    </row>
    <row r="26" spans="2:21" ht="15">
      <c r="B26" s="3" t="s">
        <v>30</v>
      </c>
      <c r="D26" s="2">
        <v>32</v>
      </c>
      <c r="H26" s="2">
        <v>1.980732289786374</v>
      </c>
      <c r="I26" s="2">
        <v>0.07931231322964404</v>
      </c>
      <c r="J26" s="2">
        <v>0.689385410571048</v>
      </c>
      <c r="K26" s="2">
        <v>0.2979026877193451</v>
      </c>
      <c r="L26" s="2">
        <v>0.21208437122646787</v>
      </c>
      <c r="M26" s="2">
        <v>0.03677638173500349</v>
      </c>
      <c r="N26" s="2">
        <v>0.020627554881136784</v>
      </c>
      <c r="O26" s="2">
        <v>0.007855410616644671</v>
      </c>
      <c r="P26" s="2">
        <v>0.0081903103010337</v>
      </c>
      <c r="Q26" s="2">
        <v>0.0037934183345731966</v>
      </c>
      <c r="R26" s="2">
        <v>0.001943144341025702</v>
      </c>
      <c r="S26" s="2">
        <v>0.00012466798105485055</v>
      </c>
      <c r="T26" s="2">
        <v>1.4060745259897015E-06</v>
      </c>
      <c r="U26" s="2">
        <v>1.8964645639970672E-08</v>
      </c>
    </row>
    <row r="27" spans="2:21" ht="15">
      <c r="B27" s="3" t="s">
        <v>31</v>
      </c>
      <c r="D27" s="2">
        <v>47.03</v>
      </c>
      <c r="H27" s="2">
        <v>4.417820998992919</v>
      </c>
      <c r="I27" s="2">
        <v>4.246675939595697</v>
      </c>
      <c r="J27" s="2">
        <v>1.0813942913449515</v>
      </c>
      <c r="K27" s="2">
        <v>0.4373742886276244</v>
      </c>
      <c r="L27" s="2">
        <v>0.33268303159738744</v>
      </c>
      <c r="M27" s="2">
        <v>1.7750741236292318</v>
      </c>
      <c r="N27" s="2">
        <v>1.1488318934128487</v>
      </c>
      <c r="O27" s="2">
        <v>0.471702212887549</v>
      </c>
      <c r="P27" s="2">
        <v>0.4960168999848929</v>
      </c>
      <c r="Q27" s="2">
        <v>0.22973483708222597</v>
      </c>
      <c r="R27" s="2">
        <v>0.11767959904243329</v>
      </c>
      <c r="S27" s="2">
        <v>0.007550071147169823</v>
      </c>
      <c r="T27" s="2">
        <v>8.515388329562011E-05</v>
      </c>
      <c r="U27" s="2">
        <v>1.1485260501623533E-06</v>
      </c>
    </row>
    <row r="28" spans="2:21" ht="15">
      <c r="B28" s="3" t="s">
        <v>32</v>
      </c>
      <c r="D28" s="2">
        <v>67.51</v>
      </c>
      <c r="H28" s="2">
        <v>7.713919626159668</v>
      </c>
      <c r="I28" s="2">
        <v>37.24397121389791</v>
      </c>
      <c r="J28" s="2">
        <v>1.509876963195265</v>
      </c>
      <c r="K28" s="2">
        <v>0.574853764766693</v>
      </c>
      <c r="L28" s="2">
        <v>0.46450258659135724</v>
      </c>
      <c r="M28" s="2">
        <v>11.706128810157166</v>
      </c>
      <c r="N28" s="2">
        <v>8.974908135451955</v>
      </c>
      <c r="O28" s="2">
        <v>4.503736193039648</v>
      </c>
      <c r="P28" s="2">
        <v>6.009009977703622</v>
      </c>
      <c r="Q28" s="2">
        <v>3.553782441357472</v>
      </c>
      <c r="R28" s="2">
        <v>2.342338886183709</v>
      </c>
      <c r="S28" s="2">
        <v>0.15232558574283855</v>
      </c>
      <c r="T28" s="2">
        <v>0.0017180123072277158</v>
      </c>
      <c r="U28" s="2">
        <v>2.3171954266612418E-05</v>
      </c>
    </row>
    <row r="29" spans="2:21" ht="15">
      <c r="B29" s="3" t="s">
        <v>33</v>
      </c>
      <c r="D29" s="2">
        <v>92.96</v>
      </c>
      <c r="H29" s="2">
        <v>14.601333289020994</v>
      </c>
      <c r="I29" s="2">
        <v>234.02459235318966</v>
      </c>
      <c r="J29" s="2">
        <v>2.2119511940089533</v>
      </c>
      <c r="K29" s="2">
        <v>0.7998468381271362</v>
      </c>
      <c r="L29" s="2">
        <v>0.6804905804090501</v>
      </c>
      <c r="M29" s="2">
        <v>57.383018046483</v>
      </c>
      <c r="N29" s="2">
        <v>48.25088963660237</v>
      </c>
      <c r="O29" s="2">
        <v>26.831962763356522</v>
      </c>
      <c r="P29" s="2">
        <v>40.35817652324255</v>
      </c>
      <c r="Q29" s="2">
        <v>28.30862322249154</v>
      </c>
      <c r="R29" s="2">
        <v>28.15005768096995</v>
      </c>
      <c r="S29" s="2">
        <v>4.687745380274732</v>
      </c>
      <c r="T29" s="2">
        <v>0.053398874269333645</v>
      </c>
      <c r="U29" s="2">
        <v>0.0007202254996963637</v>
      </c>
    </row>
    <row r="30" spans="8:21" ht="15">
      <c r="H30" s="2">
        <v>20.93414246795654</v>
      </c>
      <c r="I30" s="2">
        <v>551.0147027278005</v>
      </c>
      <c r="J30" s="2">
        <v>2.7432016050047587</v>
      </c>
      <c r="K30" s="2">
        <v>0.9700961614151</v>
      </c>
      <c r="L30" s="2">
        <v>0.8439258774898494</v>
      </c>
      <c r="M30" s="2">
        <v>120.75372303374682</v>
      </c>
      <c r="N30" s="2">
        <v>104.84806287958892</v>
      </c>
      <c r="O30" s="2">
        <v>60.36213908752011</v>
      </c>
      <c r="P30" s="2">
        <v>94.41586089657557</v>
      </c>
      <c r="Q30" s="2">
        <v>69.85991251625046</v>
      </c>
      <c r="R30" s="2">
        <v>78.20235931573262</v>
      </c>
      <c r="S30" s="2">
        <v>22.19707556569233</v>
      </c>
      <c r="T30" s="2">
        <v>0.3705712955573325</v>
      </c>
      <c r="U30" s="2">
        <v>0.004998137136182723</v>
      </c>
    </row>
    <row r="31" spans="8:21" ht="15">
      <c r="H31" s="2">
        <v>59.859638858830685</v>
      </c>
      <c r="I31" s="2">
        <v>4232.997455915376</v>
      </c>
      <c r="J31" s="2">
        <v>5.103842573882982</v>
      </c>
      <c r="K31" s="2">
        <v>1.7266085690460202</v>
      </c>
      <c r="L31" s="2">
        <v>1.570159777858097</v>
      </c>
      <c r="M31" s="2">
        <v>722.1092278564574</v>
      </c>
      <c r="N31" s="2">
        <v>663.2270797078119</v>
      </c>
      <c r="O31" s="2">
        <v>405.2249731417314</v>
      </c>
      <c r="P31" s="2">
        <v>676.8674498096541</v>
      </c>
      <c r="Q31" s="2">
        <v>546.4629632436825</v>
      </c>
      <c r="R31" s="2">
        <v>735.3468147567125</v>
      </c>
      <c r="S31" s="2">
        <v>419.75131401879116</v>
      </c>
      <c r="T31" s="2">
        <v>62.672378836947544</v>
      </c>
      <c r="U31" s="2">
        <v>1.3352545435879657</v>
      </c>
    </row>
    <row r="32" spans="8:21" ht="15">
      <c r="H32" s="2">
        <v>127</v>
      </c>
      <c r="I32" s="2">
        <v>14043.781350992935</v>
      </c>
      <c r="J32" s="2">
        <v>7.9086954273788495</v>
      </c>
      <c r="K32" s="2">
        <v>2.6254401995544434</v>
      </c>
      <c r="L32" s="2">
        <v>2.4330522102982934</v>
      </c>
      <c r="M32" s="2">
        <v>2084.2688270369035</v>
      </c>
      <c r="N32" s="2">
        <v>1958.3426837949849</v>
      </c>
      <c r="O32" s="2">
        <v>1225.153778207558</v>
      </c>
      <c r="P32" s="2">
        <v>2099.52292451659</v>
      </c>
      <c r="Q32" s="2">
        <v>1752.271521153688</v>
      </c>
      <c r="R32" s="2">
        <v>2522.0055349746926</v>
      </c>
      <c r="S32" s="2">
        <v>1801.5552727211268</v>
      </c>
      <c r="T32" s="2">
        <v>549.9101382056714</v>
      </c>
      <c r="U32" s="2">
        <v>50.750670381719296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H13">
      <selection activeCell="Q49" sqref="Q49"/>
    </sheetView>
  </sheetViews>
  <sheetFormatPr defaultColWidth="9.140625" defaultRowHeight="15"/>
  <cols>
    <col min="1" max="1" width="10.421875" style="7" bestFit="1" customWidth="1"/>
    <col min="2" max="2" width="15.00390625" style="7" bestFit="1" customWidth="1"/>
    <col min="3" max="4" width="9.140625" style="7" customWidth="1"/>
    <col min="5" max="5" width="9.8515625" style="7" bestFit="1" customWidth="1"/>
    <col min="6" max="6" width="10.7109375" style="7" bestFit="1" customWidth="1"/>
    <col min="7" max="14" width="9.140625" style="7" customWidth="1"/>
    <col min="15" max="15" width="29.00390625" style="7" bestFit="1" customWidth="1"/>
    <col min="16" max="16" width="9.140625" style="7" customWidth="1"/>
    <col min="17" max="17" width="11.8515625" style="7" bestFit="1" customWidth="1"/>
    <col min="18" max="16384" width="9.140625" style="7" customWidth="1"/>
  </cols>
  <sheetData>
    <row r="1" spans="1:11" ht="12.75">
      <c r="A1" s="6" t="s">
        <v>37</v>
      </c>
      <c r="B1" s="6" t="s">
        <v>39</v>
      </c>
      <c r="D1" s="7" t="s">
        <v>37</v>
      </c>
      <c r="E1" s="11" t="s">
        <v>58</v>
      </c>
      <c r="F1" s="11"/>
      <c r="H1" s="7" t="s">
        <v>59</v>
      </c>
      <c r="K1" s="7" t="s">
        <v>60</v>
      </c>
    </row>
    <row r="2" spans="1:11" ht="12.75">
      <c r="A2" s="6" t="s">
        <v>38</v>
      </c>
      <c r="B2" s="6" t="s">
        <v>40</v>
      </c>
      <c r="D2" s="7" t="s">
        <v>61</v>
      </c>
      <c r="E2" s="7" t="s">
        <v>62</v>
      </c>
      <c r="F2" s="7" t="s">
        <v>63</v>
      </c>
      <c r="H2" s="7" t="s">
        <v>64</v>
      </c>
      <c r="I2" s="7" t="s">
        <v>65</v>
      </c>
      <c r="K2" s="7" t="s">
        <v>64</v>
      </c>
    </row>
    <row r="3" spans="1:12" ht="15">
      <c r="A3" s="2">
        <v>0.0009999999999999998</v>
      </c>
      <c r="B3" s="2">
        <v>2.0437142515236172E-16</v>
      </c>
      <c r="D3" s="7">
        <f aca="true" t="shared" si="0" ref="D3:D28">A3/0.028317</f>
        <v>0.035314475403467875</v>
      </c>
      <c r="E3" s="7">
        <f aca="true" t="shared" si="1" ref="E3:E28">B3*2.2046/2000</f>
        <v>2.2527862194544834E-19</v>
      </c>
      <c r="F3" s="7">
        <f aca="true" t="shared" si="2" ref="F3:F28">E3*60*24</f>
        <v>3.2440121560144563E-16</v>
      </c>
      <c r="H3" s="2">
        <v>0.010929867873072624</v>
      </c>
      <c r="I3" s="7">
        <f aca="true" t="shared" si="3" ref="I3:I28">H3*3.0808</f>
        <v>0.03367273694336214</v>
      </c>
      <c r="K3" s="2">
        <v>0.0061189619664260755</v>
      </c>
      <c r="L3" s="7">
        <f aca="true" t="shared" si="4" ref="L3:L28">K3*3.2808</f>
        <v>0.02007509041945067</v>
      </c>
    </row>
    <row r="4" spans="1:12" ht="15">
      <c r="A4" s="2">
        <v>0.0824024656791687</v>
      </c>
      <c r="B4" s="2">
        <v>1.3711333615111672E-08</v>
      </c>
      <c r="D4" s="7">
        <f t="shared" si="0"/>
        <v>2.9099998474121094</v>
      </c>
      <c r="E4" s="7">
        <f t="shared" si="1"/>
        <v>1.51140030439376E-11</v>
      </c>
      <c r="F4" s="7">
        <f t="shared" si="2"/>
        <v>2.176416438327014E-08</v>
      </c>
      <c r="H4" s="2">
        <v>0.0881158753209114</v>
      </c>
      <c r="I4" s="7">
        <f t="shared" si="3"/>
        <v>0.2714673886886639</v>
      </c>
      <c r="K4" s="2">
        <v>0.039145707077730615</v>
      </c>
      <c r="L4" s="7">
        <f t="shared" si="4"/>
        <v>0.1284292357806186</v>
      </c>
    </row>
    <row r="5" spans="1:12" ht="15">
      <c r="A5" s="2">
        <v>0.254853</v>
      </c>
      <c r="B5" s="2">
        <v>2.375367454491785E-06</v>
      </c>
      <c r="D5" s="7">
        <f t="shared" si="0"/>
        <v>9</v>
      </c>
      <c r="E5" s="7">
        <f t="shared" si="1"/>
        <v>2.6183675450862944E-09</v>
      </c>
      <c r="F5" s="7">
        <f t="shared" si="2"/>
        <v>3.770449264924264E-06</v>
      </c>
      <c r="H5" s="2">
        <v>0.13012872405767434</v>
      </c>
      <c r="I5" s="7">
        <f t="shared" si="3"/>
        <v>0.4009005730768831</v>
      </c>
      <c r="K5" s="2">
        <v>0.06777809767595065</v>
      </c>
      <c r="L5" s="7">
        <f t="shared" si="4"/>
        <v>0.22236638285525892</v>
      </c>
    </row>
    <row r="6" spans="1:12" ht="15">
      <c r="A6" s="2">
        <v>0.254853</v>
      </c>
      <c r="B6" s="2">
        <v>2.375367454491785E-06</v>
      </c>
      <c r="D6" s="7">
        <f t="shared" si="0"/>
        <v>9</v>
      </c>
      <c r="E6" s="7">
        <f t="shared" si="1"/>
        <v>2.6183675450862944E-09</v>
      </c>
      <c r="F6" s="7">
        <f t="shared" si="2"/>
        <v>3.770449264924264E-06</v>
      </c>
      <c r="H6" s="2">
        <v>0.13012872405767434</v>
      </c>
      <c r="I6" s="7">
        <f t="shared" si="3"/>
        <v>0.4009005730768831</v>
      </c>
      <c r="K6" s="2">
        <v>0.06777809767595065</v>
      </c>
      <c r="L6" s="7">
        <f t="shared" si="4"/>
        <v>0.22236638285525892</v>
      </c>
    </row>
    <row r="7" spans="1:12" ht="15">
      <c r="A7" s="2">
        <v>0.254853</v>
      </c>
      <c r="B7" s="2">
        <v>2.375367454491785E-06</v>
      </c>
      <c r="D7" s="7">
        <f t="shared" si="0"/>
        <v>9</v>
      </c>
      <c r="E7" s="7">
        <f t="shared" si="1"/>
        <v>2.6183675450862944E-09</v>
      </c>
      <c r="F7" s="7">
        <f t="shared" si="2"/>
        <v>3.770449264924264E-06</v>
      </c>
      <c r="H7" s="2">
        <v>0.13012872405767434</v>
      </c>
      <c r="I7" s="7">
        <f t="shared" si="3"/>
        <v>0.4009005730768831</v>
      </c>
      <c r="K7" s="2">
        <v>0.06777809767595065</v>
      </c>
      <c r="L7" s="7">
        <f t="shared" si="4"/>
        <v>0.22236638285525892</v>
      </c>
    </row>
    <row r="8" spans="1:12" ht="15">
      <c r="A8" s="2">
        <v>0.254853</v>
      </c>
      <c r="B8" s="2">
        <v>2.375367454491785E-06</v>
      </c>
      <c r="D8" s="7">
        <f t="shared" si="0"/>
        <v>9</v>
      </c>
      <c r="E8" s="7">
        <f t="shared" si="1"/>
        <v>2.6183675450862944E-09</v>
      </c>
      <c r="F8" s="7">
        <f t="shared" si="2"/>
        <v>3.770449264924264E-06</v>
      </c>
      <c r="H8" s="2">
        <v>0.13012872405767434</v>
      </c>
      <c r="I8" s="7">
        <f t="shared" si="3"/>
        <v>0.4009005730768831</v>
      </c>
      <c r="K8" s="2">
        <v>0.06777809767595065</v>
      </c>
      <c r="L8" s="7">
        <f t="shared" si="4"/>
        <v>0.22236638285525892</v>
      </c>
    </row>
    <row r="9" spans="1:12" ht="15">
      <c r="A9" s="2">
        <v>0.254853</v>
      </c>
      <c r="B9" s="2">
        <v>2.375367454491785E-06</v>
      </c>
      <c r="D9" s="7">
        <f t="shared" si="0"/>
        <v>9</v>
      </c>
      <c r="E9" s="7">
        <f t="shared" si="1"/>
        <v>2.6183675450862944E-09</v>
      </c>
      <c r="F9" s="7">
        <f t="shared" si="2"/>
        <v>3.770449264924264E-06</v>
      </c>
      <c r="H9" s="2">
        <v>0.13012872405767434</v>
      </c>
      <c r="I9" s="7">
        <f t="shared" si="3"/>
        <v>0.4009005730768831</v>
      </c>
      <c r="K9" s="2">
        <v>0.06777809767595065</v>
      </c>
      <c r="L9" s="7">
        <f t="shared" si="4"/>
        <v>0.22236638285525892</v>
      </c>
    </row>
    <row r="10" spans="1:12" ht="15">
      <c r="A10" s="2">
        <v>0.254853</v>
      </c>
      <c r="B10" s="2">
        <v>2.375367454491785E-06</v>
      </c>
      <c r="D10" s="7">
        <f t="shared" si="0"/>
        <v>9</v>
      </c>
      <c r="E10" s="7">
        <f t="shared" si="1"/>
        <v>2.6183675450862944E-09</v>
      </c>
      <c r="F10" s="7">
        <f t="shared" si="2"/>
        <v>3.770449264924264E-06</v>
      </c>
      <c r="H10" s="2">
        <v>0.13012872405767434</v>
      </c>
      <c r="I10" s="7">
        <f t="shared" si="3"/>
        <v>0.4009005730768831</v>
      </c>
      <c r="K10" s="2">
        <v>0.06777809767595065</v>
      </c>
      <c r="L10" s="7">
        <f t="shared" si="4"/>
        <v>0.22236638285525892</v>
      </c>
    </row>
    <row r="11" spans="1:12" ht="15">
      <c r="A11" s="2">
        <v>0.254853</v>
      </c>
      <c r="B11" s="2">
        <v>2.375367454491785E-06</v>
      </c>
      <c r="D11" s="7">
        <f t="shared" si="0"/>
        <v>9</v>
      </c>
      <c r="E11" s="7">
        <f t="shared" si="1"/>
        <v>2.6183675450862944E-09</v>
      </c>
      <c r="F11" s="7">
        <f t="shared" si="2"/>
        <v>3.770449264924264E-06</v>
      </c>
      <c r="H11" s="2">
        <v>0.13012872405767434</v>
      </c>
      <c r="I11" s="7">
        <f t="shared" si="3"/>
        <v>0.4009005730768831</v>
      </c>
      <c r="K11" s="2">
        <v>0.06777809767595065</v>
      </c>
      <c r="L11" s="7">
        <f t="shared" si="4"/>
        <v>0.22236638285525892</v>
      </c>
    </row>
    <row r="12" spans="1:12" ht="15">
      <c r="A12" s="2">
        <v>0.254853</v>
      </c>
      <c r="B12" s="2">
        <v>2.375367454491785E-06</v>
      </c>
      <c r="D12" s="7">
        <f t="shared" si="0"/>
        <v>9</v>
      </c>
      <c r="E12" s="7">
        <f t="shared" si="1"/>
        <v>2.6183675450862944E-09</v>
      </c>
      <c r="F12" s="7">
        <f t="shared" si="2"/>
        <v>3.770449264924264E-06</v>
      </c>
      <c r="H12" s="2">
        <v>0.13012872405767434</v>
      </c>
      <c r="I12" s="7">
        <f t="shared" si="3"/>
        <v>0.4009005730768831</v>
      </c>
      <c r="K12" s="2">
        <v>0.06777809767595065</v>
      </c>
      <c r="L12" s="7">
        <f t="shared" si="4"/>
        <v>0.22236638285525892</v>
      </c>
    </row>
    <row r="13" spans="1:12" ht="15">
      <c r="A13" s="2">
        <v>0.254853</v>
      </c>
      <c r="B13" s="2">
        <v>2.375367454491785E-06</v>
      </c>
      <c r="D13" s="7">
        <f t="shared" si="0"/>
        <v>9</v>
      </c>
      <c r="E13" s="7">
        <f t="shared" si="1"/>
        <v>2.6183675450862944E-09</v>
      </c>
      <c r="F13" s="7">
        <f t="shared" si="2"/>
        <v>3.770449264924264E-06</v>
      </c>
      <c r="H13" s="2">
        <v>0.13012872405767434</v>
      </c>
      <c r="I13" s="7">
        <f t="shared" si="3"/>
        <v>0.4009005730768831</v>
      </c>
      <c r="K13" s="2">
        <v>0.06777809767595065</v>
      </c>
      <c r="L13" s="7">
        <f t="shared" si="4"/>
        <v>0.22236638285525892</v>
      </c>
    </row>
    <row r="14" spans="1:12" ht="15">
      <c r="A14" s="2">
        <v>0.368121</v>
      </c>
      <c r="B14" s="2">
        <v>1.568379926147153E-05</v>
      </c>
      <c r="D14" s="7">
        <f t="shared" si="0"/>
        <v>13</v>
      </c>
      <c r="E14" s="7">
        <f t="shared" si="1"/>
        <v>1.7288251925920067E-08</v>
      </c>
      <c r="F14" s="7">
        <f t="shared" si="2"/>
        <v>2.4895082773324895E-05</v>
      </c>
      <c r="H14" s="2">
        <v>0.14799933420038225</v>
      </c>
      <c r="I14" s="7">
        <f t="shared" si="3"/>
        <v>0.4559563488045376</v>
      </c>
      <c r="K14" s="2">
        <v>0.08338568303922952</v>
      </c>
      <c r="L14" s="7">
        <f t="shared" si="4"/>
        <v>0.2735717489151042</v>
      </c>
    </row>
    <row r="15" spans="1:12" ht="15">
      <c r="A15" s="2">
        <v>0.368121</v>
      </c>
      <c r="B15" s="2">
        <v>1.568379926147153E-05</v>
      </c>
      <c r="D15" s="7">
        <f t="shared" si="0"/>
        <v>13</v>
      </c>
      <c r="E15" s="7">
        <f t="shared" si="1"/>
        <v>1.7288251925920067E-08</v>
      </c>
      <c r="F15" s="7">
        <f t="shared" si="2"/>
        <v>2.4895082773324895E-05</v>
      </c>
      <c r="H15" s="2">
        <v>0.14799933420038225</v>
      </c>
      <c r="I15" s="7">
        <f t="shared" si="3"/>
        <v>0.4559563488045376</v>
      </c>
      <c r="K15" s="2">
        <v>0.08338568303922952</v>
      </c>
      <c r="L15" s="7">
        <f t="shared" si="4"/>
        <v>0.2735717489151042</v>
      </c>
    </row>
    <row r="16" spans="1:12" ht="15">
      <c r="A16" s="2">
        <v>0.368121</v>
      </c>
      <c r="B16" s="2">
        <v>1.568379926147153E-05</v>
      </c>
      <c r="D16" s="7">
        <f t="shared" si="0"/>
        <v>13</v>
      </c>
      <c r="E16" s="7">
        <f t="shared" si="1"/>
        <v>1.7288251925920067E-08</v>
      </c>
      <c r="F16" s="7">
        <f t="shared" si="2"/>
        <v>2.4895082773324895E-05</v>
      </c>
      <c r="H16" s="2">
        <v>0.14799933420038225</v>
      </c>
      <c r="I16" s="7">
        <f t="shared" si="3"/>
        <v>0.4559563488045376</v>
      </c>
      <c r="K16" s="2">
        <v>0.08338568303922952</v>
      </c>
      <c r="L16" s="7">
        <f t="shared" si="4"/>
        <v>0.2735717489151042</v>
      </c>
    </row>
    <row r="17" spans="1:12" ht="15">
      <c r="A17" s="2">
        <v>0.368121</v>
      </c>
      <c r="B17" s="2">
        <v>1.568379926147153E-05</v>
      </c>
      <c r="D17" s="7">
        <f t="shared" si="0"/>
        <v>13</v>
      </c>
      <c r="E17" s="7">
        <f t="shared" si="1"/>
        <v>1.7288251925920067E-08</v>
      </c>
      <c r="F17" s="7">
        <f t="shared" si="2"/>
        <v>2.4895082773324895E-05</v>
      </c>
      <c r="H17" s="2">
        <v>0.14799933420038225</v>
      </c>
      <c r="I17" s="7">
        <f t="shared" si="3"/>
        <v>0.4559563488045376</v>
      </c>
      <c r="K17" s="2">
        <v>0.08338568303922952</v>
      </c>
      <c r="L17" s="7">
        <f t="shared" si="4"/>
        <v>0.2735717489151042</v>
      </c>
    </row>
    <row r="18" spans="1:12" ht="15">
      <c r="A18" s="2">
        <v>0.368121</v>
      </c>
      <c r="B18" s="2">
        <v>1.568379926147153E-05</v>
      </c>
      <c r="D18" s="7">
        <f t="shared" si="0"/>
        <v>13</v>
      </c>
      <c r="E18" s="7">
        <f t="shared" si="1"/>
        <v>1.7288251925920067E-08</v>
      </c>
      <c r="F18" s="7">
        <f t="shared" si="2"/>
        <v>2.4895082773324895E-05</v>
      </c>
      <c r="H18" s="2">
        <v>0.14799933420038225</v>
      </c>
      <c r="I18" s="7">
        <f t="shared" si="3"/>
        <v>0.4559563488045376</v>
      </c>
      <c r="K18" s="2">
        <v>0.08338568303922952</v>
      </c>
      <c r="L18" s="7">
        <f t="shared" si="4"/>
        <v>0.2735717489151042</v>
      </c>
    </row>
    <row r="19" spans="1:12" ht="15">
      <c r="A19" s="2">
        <v>0.368121</v>
      </c>
      <c r="B19" s="2">
        <v>1.568379926147153E-05</v>
      </c>
      <c r="D19" s="7">
        <f t="shared" si="0"/>
        <v>13</v>
      </c>
      <c r="E19" s="7">
        <f t="shared" si="1"/>
        <v>1.7288251925920067E-08</v>
      </c>
      <c r="F19" s="7">
        <f t="shared" si="2"/>
        <v>2.4895082773324895E-05</v>
      </c>
      <c r="H19" s="2">
        <v>0.14799933420038225</v>
      </c>
      <c r="I19" s="7">
        <f t="shared" si="3"/>
        <v>0.4559563488045376</v>
      </c>
      <c r="K19" s="2">
        <v>0.08338568303922952</v>
      </c>
      <c r="L19" s="7">
        <f t="shared" si="4"/>
        <v>0.2735717489151042</v>
      </c>
    </row>
    <row r="20" spans="1:12" ht="15">
      <c r="A20" s="2">
        <v>0.368121</v>
      </c>
      <c r="B20" s="2">
        <v>1.568379926147153E-05</v>
      </c>
      <c r="D20" s="7">
        <f t="shared" si="0"/>
        <v>13</v>
      </c>
      <c r="E20" s="7">
        <f t="shared" si="1"/>
        <v>1.7288251925920067E-08</v>
      </c>
      <c r="F20" s="7">
        <f t="shared" si="2"/>
        <v>2.4895082773324895E-05</v>
      </c>
      <c r="H20" s="2">
        <v>0.14799933420038225</v>
      </c>
      <c r="I20" s="7">
        <f t="shared" si="3"/>
        <v>0.4559563488045376</v>
      </c>
      <c r="K20" s="2">
        <v>0.08338568303922952</v>
      </c>
      <c r="L20" s="7">
        <f t="shared" si="4"/>
        <v>0.2735717489151042</v>
      </c>
    </row>
    <row r="21" spans="1:12" ht="15">
      <c r="A21" s="2">
        <v>0.4054749322448731</v>
      </c>
      <c r="B21" s="2">
        <v>2.556007263880185E-05</v>
      </c>
      <c r="D21" s="7">
        <f t="shared" si="0"/>
        <v>14.319134521484377</v>
      </c>
      <c r="E21" s="7">
        <f t="shared" si="1"/>
        <v>2.817486806975128E-08</v>
      </c>
      <c r="F21" s="7">
        <f t="shared" si="2"/>
        <v>4.057181002044185E-05</v>
      </c>
      <c r="H21" s="2">
        <v>0.15332803256177902</v>
      </c>
      <c r="I21" s="7">
        <f t="shared" si="3"/>
        <v>0.47237300271632876</v>
      </c>
      <c r="K21" s="2">
        <v>0.08796149873496782</v>
      </c>
      <c r="L21" s="7">
        <f t="shared" si="4"/>
        <v>0.28858408504968247</v>
      </c>
    </row>
    <row r="22" spans="1:12" ht="15">
      <c r="A22" s="2">
        <v>1.980732289786374</v>
      </c>
      <c r="B22" s="2">
        <v>0.07931231322964404</v>
      </c>
      <c r="D22" s="7">
        <f t="shared" si="0"/>
        <v>69.94852172851552</v>
      </c>
      <c r="E22" s="7">
        <f t="shared" si="1"/>
        <v>8.742596287303663E-05</v>
      </c>
      <c r="F22" s="7">
        <f t="shared" si="2"/>
        <v>0.12589338653717275</v>
      </c>
      <c r="H22" s="2">
        <v>0.2979026877193451</v>
      </c>
      <c r="I22" s="7">
        <f t="shared" si="3"/>
        <v>0.9177786003257583</v>
      </c>
      <c r="K22" s="2">
        <v>0.21208437122646787</v>
      </c>
      <c r="L22" s="7">
        <f t="shared" si="4"/>
        <v>0.6958064051197959</v>
      </c>
    </row>
    <row r="23" spans="1:12" ht="15">
      <c r="A23" s="2">
        <v>4.417820998992919</v>
      </c>
      <c r="B23" s="2">
        <v>4.246675939595697</v>
      </c>
      <c r="D23" s="7">
        <f t="shared" si="0"/>
        <v>156.01303100585938</v>
      </c>
      <c r="E23" s="7">
        <f t="shared" si="1"/>
        <v>0.004681110888216337</v>
      </c>
      <c r="F23" s="7">
        <f t="shared" si="2"/>
        <v>6.740799679031525</v>
      </c>
      <c r="H23" s="2">
        <v>0.4373742886276244</v>
      </c>
      <c r="I23" s="7">
        <f t="shared" si="3"/>
        <v>1.3474627084039852</v>
      </c>
      <c r="K23" s="2">
        <v>0.33268303159738744</v>
      </c>
      <c r="L23" s="7">
        <f t="shared" si="4"/>
        <v>1.0914664900647089</v>
      </c>
    </row>
    <row r="24" spans="1:12" ht="15">
      <c r="A24" s="2">
        <v>7.713919626159668</v>
      </c>
      <c r="B24" s="2">
        <v>37.24397121389791</v>
      </c>
      <c r="D24" s="7">
        <f t="shared" si="0"/>
        <v>272.41302490234375</v>
      </c>
      <c r="E24" s="7">
        <f t="shared" si="1"/>
        <v>0.04105402946907966</v>
      </c>
      <c r="F24" s="7">
        <f t="shared" si="2"/>
        <v>59.117802435474715</v>
      </c>
      <c r="H24" s="2">
        <v>0.574853764766693</v>
      </c>
      <c r="I24" s="7">
        <f t="shared" si="3"/>
        <v>1.771009478493228</v>
      </c>
      <c r="K24" s="2">
        <v>0.46450258659135724</v>
      </c>
      <c r="L24" s="7">
        <f t="shared" si="4"/>
        <v>1.523940086088925</v>
      </c>
    </row>
    <row r="25" spans="1:12" ht="15">
      <c r="A25" s="2">
        <v>14.601333289020994</v>
      </c>
      <c r="B25" s="2">
        <v>234.02459235318966</v>
      </c>
      <c r="D25" s="7">
        <f t="shared" si="0"/>
        <v>515.6384252929687</v>
      </c>
      <c r="E25" s="7">
        <f t="shared" si="1"/>
        <v>0.257965308150921</v>
      </c>
      <c r="F25" s="7">
        <f t="shared" si="2"/>
        <v>371.47004373732625</v>
      </c>
      <c r="H25" s="2">
        <v>0.7998468381271362</v>
      </c>
      <c r="I25" s="7">
        <f t="shared" si="3"/>
        <v>2.4641681389020813</v>
      </c>
      <c r="K25" s="2">
        <v>0.6804905804090501</v>
      </c>
      <c r="L25" s="7">
        <f t="shared" si="4"/>
        <v>2.2325534962060116</v>
      </c>
    </row>
    <row r="26" spans="1:12" ht="15">
      <c r="A26" s="2">
        <v>20.93414246795654</v>
      </c>
      <c r="B26" s="2">
        <v>551.0147027278005</v>
      </c>
      <c r="D26" s="7">
        <f t="shared" si="0"/>
        <v>739.2782592773438</v>
      </c>
      <c r="E26" s="7">
        <f t="shared" si="1"/>
        <v>0.6073835068168545</v>
      </c>
      <c r="F26" s="7">
        <f t="shared" si="2"/>
        <v>874.6322498162706</v>
      </c>
      <c r="H26" s="2">
        <v>0.9700961614151</v>
      </c>
      <c r="I26" s="7">
        <f t="shared" si="3"/>
        <v>2.98867225408764</v>
      </c>
      <c r="K26" s="2">
        <v>0.8439258774898494</v>
      </c>
      <c r="L26" s="7">
        <f t="shared" si="4"/>
        <v>2.768752018868698</v>
      </c>
    </row>
    <row r="27" spans="1:12" ht="15">
      <c r="A27" s="2">
        <v>59.859638858830685</v>
      </c>
      <c r="B27" s="2">
        <v>4232.997455915376</v>
      </c>
      <c r="D27" s="7">
        <f t="shared" si="0"/>
        <v>2113.9117441406465</v>
      </c>
      <c r="E27" s="7">
        <f t="shared" si="1"/>
        <v>4.666033095655519</v>
      </c>
      <c r="F27" s="7">
        <f t="shared" si="2"/>
        <v>6719.087657743947</v>
      </c>
      <c r="H27" s="2">
        <v>1.7266085690460202</v>
      </c>
      <c r="I27" s="7">
        <f t="shared" si="3"/>
        <v>5.319335679516979</v>
      </c>
      <c r="K27" s="2">
        <v>1.570159777858097</v>
      </c>
      <c r="L27" s="7">
        <f t="shared" si="4"/>
        <v>5.151380199196844</v>
      </c>
    </row>
    <row r="28" spans="1:12" ht="15">
      <c r="A28" s="2">
        <v>127</v>
      </c>
      <c r="B28" s="2">
        <v>14043.781350992935</v>
      </c>
      <c r="D28" s="7">
        <f t="shared" si="0"/>
        <v>4484.938376240421</v>
      </c>
      <c r="E28" s="7">
        <f t="shared" si="1"/>
        <v>15.480460183199513</v>
      </c>
      <c r="F28" s="7">
        <f t="shared" si="2"/>
        <v>22291.8626638073</v>
      </c>
      <c r="H28" s="2">
        <v>2.6254401995544434</v>
      </c>
      <c r="I28" s="7">
        <f t="shared" si="3"/>
        <v>8.08845616678733</v>
      </c>
      <c r="K28" s="2">
        <v>2.4330522102982934</v>
      </c>
      <c r="L28" s="7">
        <f t="shared" si="4"/>
        <v>7.982357691546642</v>
      </c>
    </row>
    <row r="40" spans="19:20" ht="12.75">
      <c r="S40" s="12"/>
      <c r="T40" s="12"/>
    </row>
    <row r="41" spans="17:20" ht="12.75">
      <c r="Q41" s="7" t="s">
        <v>66</v>
      </c>
      <c r="R41" s="7" t="s">
        <v>67</v>
      </c>
      <c r="S41" s="12"/>
      <c r="T41" s="12"/>
    </row>
    <row r="42" spans="16:20" ht="12.75">
      <c r="P42" s="7" t="s">
        <v>68</v>
      </c>
      <c r="Q42" s="8">
        <v>1.26</v>
      </c>
      <c r="R42" s="8">
        <f>(55.825*(Q42^2))+(120.68*Q42)-23.056</f>
        <v>217.62857</v>
      </c>
      <c r="S42" s="12"/>
      <c r="T42" s="12"/>
    </row>
    <row r="43" spans="15:20" ht="12.75">
      <c r="O43" s="7" t="s">
        <v>69</v>
      </c>
      <c r="P43" s="7" t="s">
        <v>70</v>
      </c>
      <c r="Q43" s="9">
        <v>0.41</v>
      </c>
      <c r="R43" s="9">
        <f>(55.825*(Q43^2))+(120.68*Q43)-23.056</f>
        <v>35.806982500000004</v>
      </c>
      <c r="S43" s="12"/>
      <c r="T43" s="12"/>
    </row>
    <row r="44" spans="15:20" ht="12.75">
      <c r="O44" s="7" t="s">
        <v>71</v>
      </c>
      <c r="P44" s="7" t="s">
        <v>72</v>
      </c>
      <c r="Q44" s="10">
        <v>1.01</v>
      </c>
      <c r="R44" s="10">
        <f>(55.825*(Q44^2))+(120.68*Q44)-23.056</f>
        <v>155.7778825</v>
      </c>
      <c r="S44" s="12"/>
      <c r="T44" s="12"/>
    </row>
    <row r="45" spans="15:20" ht="12.75">
      <c r="O45" s="12"/>
      <c r="P45" s="12"/>
      <c r="Q45" s="12"/>
      <c r="R45" s="12"/>
      <c r="S45" s="12"/>
      <c r="T45" s="12"/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 Peacock</dc:creator>
  <cp:keywords/>
  <dc:description/>
  <cp:lastModifiedBy>Kathi Peacock</cp:lastModifiedBy>
  <dcterms:created xsi:type="dcterms:W3CDTF">2012-12-28T18:36:06Z</dcterms:created>
  <dcterms:modified xsi:type="dcterms:W3CDTF">2013-01-23T16:43:47Z</dcterms:modified>
  <cp:category/>
  <cp:version/>
  <cp:contentType/>
  <cp:contentStatus/>
</cp:coreProperties>
</file>