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371" windowWidth="24915" windowHeight="12075" activeTab="0"/>
  </bookViews>
  <sheets>
    <sheet name="Read Me" sheetId="1" r:id="rId1"/>
    <sheet name="New Bullards Bar" sheetId="2" r:id="rId2"/>
    <sheet name="Englebright" sheetId="3" r:id="rId3"/>
  </sheets>
  <definedNames/>
  <calcPr fullCalcOnLoad="1"/>
</workbook>
</file>

<file path=xl/sharedStrings.xml><?xml version="1.0" encoding="utf-8"?>
<sst xmlns="http://schemas.openxmlformats.org/spreadsheetml/2006/main" count="107" uniqueCount="23">
  <si>
    <t>Length</t>
  </si>
  <si>
    <t>Weight</t>
  </si>
  <si>
    <t>Predicted Weight</t>
  </si>
  <si>
    <t>Relative Condition</t>
  </si>
  <si>
    <t>Bluegill</t>
  </si>
  <si>
    <t>Carp</t>
  </si>
  <si>
    <t>Green Sunfish</t>
  </si>
  <si>
    <t>Kokanee</t>
  </si>
  <si>
    <t>Rainbow Trout</t>
  </si>
  <si>
    <t>Sacramento Pikeminnow</t>
  </si>
  <si>
    <t>Sacramento Sucker</t>
  </si>
  <si>
    <t>Spotted Bass</t>
  </si>
  <si>
    <t>Brown Bullhead Catfish Insufficient Data</t>
  </si>
  <si>
    <t xml:space="preserve"> </t>
  </si>
  <si>
    <t>White Catfish Insuffient Data</t>
  </si>
  <si>
    <t>White Crappie Insuffient Data</t>
  </si>
  <si>
    <t>Smallmouth Bass</t>
  </si>
  <si>
    <t>Redear Sunfish Insufficient Data</t>
  </si>
  <si>
    <t>Hardhead Minnow</t>
  </si>
  <si>
    <t>Green Sunfish Insufficient Data</t>
  </si>
  <si>
    <t>Brown Trout</t>
  </si>
  <si>
    <r>
      <rPr>
        <b/>
        <sz val="11"/>
        <color indexed="8"/>
        <rFont val="Calibri"/>
        <family val="2"/>
      </rPr>
      <t>--Read Me--</t>
    </r>
    <r>
      <rPr>
        <sz val="11"/>
        <color theme="1"/>
        <rFont val="Calibri"/>
        <family val="2"/>
      </rPr>
      <t xml:space="preserve">
Enclosed on the following to tabs are length-weight data and relative condition factor from electrofishing and gill net sampling efforts for New Bullards Bar Reservoir and Englebright Reservoir.  Relative condition is mean to indicate the health of a single fish relative to the other fish collected (i.e. local population).  This spreadsheet provides individual length, weight and condition to accomplish this.</t>
    </r>
  </si>
  <si>
    <t>Attachment 3-7A.  Relative Condition Factor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</si>
</sst>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6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39" fillId="6" borderId="0" xfId="0" applyFont="1" applyFill="1" applyBorder="1" applyAlignment="1">
      <alignment horizontal="center"/>
    </xf>
    <xf numFmtId="0" fontId="39" fillId="6" borderId="11" xfId="0" applyFont="1" applyFill="1" applyBorder="1" applyAlignment="1">
      <alignment horizontal="center"/>
    </xf>
    <xf numFmtId="0" fontId="0" fillId="0" borderId="10" xfId="0" applyBorder="1" applyAlignment="1" quotePrefix="1">
      <alignment horizontal="center" wrapText="1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1" fillId="34" borderId="10" xfId="0" applyFont="1" applyFill="1" applyBorder="1" applyAlignment="1">
      <alignment horizont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10" xfId="56"/>
    <cellStyle name="Normal 11" xfId="57"/>
    <cellStyle name="Normal 2" xfId="58"/>
    <cellStyle name="Normal 3" xfId="59"/>
    <cellStyle name="Normal 3 2" xfId="60"/>
    <cellStyle name="Normal 3 2 2" xfId="61"/>
    <cellStyle name="Normal 3 2 2 2" xfId="62"/>
    <cellStyle name="Normal 3 2 3" xfId="63"/>
    <cellStyle name="Normal 3 3" xfId="64"/>
    <cellStyle name="Normal 3 3 2" xfId="65"/>
    <cellStyle name="Normal 3 3 2 2" xfId="66"/>
    <cellStyle name="Normal 3 3 3" xfId="67"/>
    <cellStyle name="Normal 3 4" xfId="68"/>
    <cellStyle name="Normal 3 4 2" xfId="69"/>
    <cellStyle name="Normal 3 5" xfId="70"/>
    <cellStyle name="Normal 4" xfId="71"/>
    <cellStyle name="Normal 5" xfId="72"/>
    <cellStyle name="Normal 5 2" xfId="73"/>
    <cellStyle name="Normal 5 2 2" xfId="74"/>
    <cellStyle name="Normal 5 3" xfId="75"/>
    <cellStyle name="Normal 6" xfId="76"/>
    <cellStyle name="Normal 6 2" xfId="77"/>
    <cellStyle name="Normal 6 2 2" xfId="78"/>
    <cellStyle name="Normal 6 3" xfId="79"/>
    <cellStyle name="Normal 7" xfId="80"/>
    <cellStyle name="Normal 7 2" xfId="81"/>
    <cellStyle name="Normal 7 2 2" xfId="82"/>
    <cellStyle name="Normal 7 3" xfId="83"/>
    <cellStyle name="Normal 8" xfId="84"/>
    <cellStyle name="Normal 9" xfId="85"/>
    <cellStyle name="Note" xfId="86"/>
    <cellStyle name="Output" xfId="87"/>
    <cellStyle name="Percent" xfId="88"/>
    <cellStyle name="Percent 2" xfId="89"/>
    <cellStyle name="Percent 3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3:H11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6384" width="9.140625" style="12" customWidth="1"/>
  </cols>
  <sheetData>
    <row r="3" spans="2:8" ht="15">
      <c r="B3" s="13"/>
      <c r="C3" s="14" t="s">
        <v>22</v>
      </c>
      <c r="D3" s="14"/>
      <c r="E3" s="14"/>
      <c r="F3" s="14"/>
      <c r="G3" s="14"/>
      <c r="H3" s="14"/>
    </row>
    <row r="4" spans="3:8" ht="15">
      <c r="C4" s="10" t="s">
        <v>21</v>
      </c>
      <c r="D4" s="11"/>
      <c r="E4" s="11"/>
      <c r="F4" s="11"/>
      <c r="G4" s="11"/>
      <c r="H4" s="11"/>
    </row>
    <row r="5" spans="3:8" ht="15">
      <c r="C5" s="11"/>
      <c r="D5" s="11"/>
      <c r="E5" s="11"/>
      <c r="F5" s="11"/>
      <c r="G5" s="11"/>
      <c r="H5" s="11"/>
    </row>
    <row r="6" spans="3:8" ht="15">
      <c r="C6" s="11"/>
      <c r="D6" s="11"/>
      <c r="E6" s="11"/>
      <c r="F6" s="11"/>
      <c r="G6" s="11"/>
      <c r="H6" s="11"/>
    </row>
    <row r="7" spans="3:8" ht="15">
      <c r="C7" s="11"/>
      <c r="D7" s="11"/>
      <c r="E7" s="11"/>
      <c r="F7" s="11"/>
      <c r="G7" s="11"/>
      <c r="H7" s="11"/>
    </row>
    <row r="8" spans="3:8" ht="15">
      <c r="C8" s="11"/>
      <c r="D8" s="11"/>
      <c r="E8" s="11"/>
      <c r="F8" s="11"/>
      <c r="G8" s="11"/>
      <c r="H8" s="11"/>
    </row>
    <row r="9" spans="3:8" ht="15">
      <c r="C9" s="11"/>
      <c r="D9" s="11"/>
      <c r="E9" s="11"/>
      <c r="F9" s="11"/>
      <c r="G9" s="11"/>
      <c r="H9" s="11"/>
    </row>
    <row r="10" spans="3:8" ht="15">
      <c r="C10" s="11"/>
      <c r="D10" s="11"/>
      <c r="E10" s="11"/>
      <c r="F10" s="11"/>
      <c r="G10" s="11"/>
      <c r="H10" s="11"/>
    </row>
    <row r="11" spans="3:8" ht="15">
      <c r="C11" s="11"/>
      <c r="D11" s="11"/>
      <c r="E11" s="11"/>
      <c r="F11" s="11"/>
      <c r="G11" s="11"/>
      <c r="H11" s="11"/>
    </row>
  </sheetData>
  <sheetProtection/>
  <mergeCells count="2">
    <mergeCell ref="C4:H11"/>
    <mergeCell ref="C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BF639"/>
  <sheetViews>
    <sheetView zoomScalePageLayoutView="0" workbookViewId="0" topLeftCell="A1">
      <selection activeCell="AX15" sqref="AX15"/>
    </sheetView>
  </sheetViews>
  <sheetFormatPr defaultColWidth="9.140625" defaultRowHeight="15"/>
  <cols>
    <col min="3" max="3" width="7.421875" style="0" bestFit="1" customWidth="1"/>
    <col min="4" max="4" width="16.8515625" style="0" bestFit="1" customWidth="1"/>
    <col min="5" max="5" width="18.00390625" style="0" bestFit="1" customWidth="1"/>
    <col min="14" max="14" width="16.8515625" style="0" bestFit="1" customWidth="1"/>
    <col min="15" max="15" width="18.00390625" style="0" bestFit="1" customWidth="1"/>
    <col min="19" max="19" width="16.8515625" style="0" bestFit="1" customWidth="1"/>
    <col min="20" max="20" width="18.00390625" style="0" bestFit="1" customWidth="1"/>
    <col min="24" max="24" width="16.8515625" style="0" bestFit="1" customWidth="1"/>
    <col min="25" max="25" width="18.00390625" style="0" bestFit="1" customWidth="1"/>
    <col min="29" max="29" width="16.8515625" style="0" bestFit="1" customWidth="1"/>
    <col min="30" max="30" width="18.00390625" style="0" bestFit="1" customWidth="1"/>
    <col min="34" max="34" width="16.8515625" style="0" bestFit="1" customWidth="1"/>
    <col min="35" max="35" width="18.00390625" style="0" bestFit="1" customWidth="1"/>
    <col min="39" max="39" width="16.8515625" style="0" bestFit="1" customWidth="1"/>
    <col min="40" max="40" width="18.00390625" style="0" bestFit="1" customWidth="1"/>
    <col min="44" max="44" width="16.8515625" style="0" bestFit="1" customWidth="1"/>
    <col min="45" max="45" width="18.00390625" style="0" bestFit="1" customWidth="1"/>
    <col min="50" max="50" width="16.8515625" style="0" bestFit="1" customWidth="1"/>
    <col min="51" max="51" width="18.00390625" style="0" bestFit="1" customWidth="1"/>
    <col min="56" max="56" width="14.28125" style="0" customWidth="1"/>
    <col min="57" max="57" width="14.57421875" style="0" customWidth="1"/>
  </cols>
  <sheetData>
    <row r="1" spans="2:57" s="1" customFormat="1" ht="15">
      <c r="B1" s="6" t="s">
        <v>4</v>
      </c>
      <c r="C1" s="6"/>
      <c r="D1" s="6"/>
      <c r="E1" s="6"/>
      <c r="G1" s="6" t="s">
        <v>12</v>
      </c>
      <c r="H1" s="6"/>
      <c r="I1" s="6"/>
      <c r="J1" s="6"/>
      <c r="L1" s="6" t="s">
        <v>5</v>
      </c>
      <c r="M1" s="6"/>
      <c r="N1" s="6"/>
      <c r="O1" s="6"/>
      <c r="Q1" s="6" t="s">
        <v>6</v>
      </c>
      <c r="R1" s="6"/>
      <c r="S1" s="6"/>
      <c r="T1" s="6"/>
      <c r="V1" s="6" t="s">
        <v>7</v>
      </c>
      <c r="W1" s="6"/>
      <c r="X1" s="6"/>
      <c r="Y1" s="6"/>
      <c r="AA1" s="6" t="s">
        <v>8</v>
      </c>
      <c r="AB1" s="6"/>
      <c r="AC1" s="6"/>
      <c r="AD1" s="6"/>
      <c r="AF1" s="6" t="s">
        <v>9</v>
      </c>
      <c r="AG1" s="6"/>
      <c r="AH1" s="6"/>
      <c r="AI1" s="6"/>
      <c r="AK1" s="6" t="s">
        <v>10</v>
      </c>
      <c r="AL1" s="6"/>
      <c r="AM1" s="6"/>
      <c r="AN1" s="6"/>
      <c r="AP1" s="6" t="s">
        <v>11</v>
      </c>
      <c r="AQ1" s="6"/>
      <c r="AR1" s="6"/>
      <c r="AS1" s="6"/>
      <c r="AV1" s="6" t="s">
        <v>14</v>
      </c>
      <c r="AW1" s="6"/>
      <c r="AX1" s="6"/>
      <c r="AY1" s="6"/>
      <c r="BB1" s="6" t="s">
        <v>15</v>
      </c>
      <c r="BC1" s="6"/>
      <c r="BD1" s="6"/>
      <c r="BE1" s="6"/>
    </row>
    <row r="2" spans="2:58" ht="15">
      <c r="B2" s="4" t="s">
        <v>0</v>
      </c>
      <c r="C2" s="4" t="s">
        <v>1</v>
      </c>
      <c r="D2" s="4" t="s">
        <v>2</v>
      </c>
      <c r="E2" s="4" t="s">
        <v>3</v>
      </c>
      <c r="F2" s="1"/>
      <c r="G2" s="4" t="s">
        <v>0</v>
      </c>
      <c r="H2" s="4" t="s">
        <v>1</v>
      </c>
      <c r="I2" s="3"/>
      <c r="J2" s="3"/>
      <c r="K2" s="1"/>
      <c r="L2" s="4" t="s">
        <v>0</v>
      </c>
      <c r="M2" s="4" t="s">
        <v>1</v>
      </c>
      <c r="N2" s="4" t="s">
        <v>2</v>
      </c>
      <c r="O2" s="4" t="s">
        <v>3</v>
      </c>
      <c r="P2" s="1"/>
      <c r="Q2" s="4" t="s">
        <v>0</v>
      </c>
      <c r="R2" s="4" t="s">
        <v>1</v>
      </c>
      <c r="S2" s="4" t="s">
        <v>2</v>
      </c>
      <c r="T2" s="4" t="s">
        <v>3</v>
      </c>
      <c r="U2" s="1"/>
      <c r="V2" s="4" t="s">
        <v>0</v>
      </c>
      <c r="W2" s="4" t="s">
        <v>1</v>
      </c>
      <c r="X2" s="4" t="s">
        <v>2</v>
      </c>
      <c r="Y2" s="4" t="s">
        <v>3</v>
      </c>
      <c r="Z2" s="1"/>
      <c r="AA2" s="4" t="s">
        <v>0</v>
      </c>
      <c r="AB2" s="4" t="s">
        <v>1</v>
      </c>
      <c r="AC2" s="4" t="s">
        <v>2</v>
      </c>
      <c r="AD2" s="4" t="s">
        <v>3</v>
      </c>
      <c r="AE2" s="1"/>
      <c r="AF2" s="4" t="s">
        <v>0</v>
      </c>
      <c r="AG2" s="4" t="s">
        <v>1</v>
      </c>
      <c r="AH2" s="4" t="s">
        <v>2</v>
      </c>
      <c r="AI2" s="4" t="s">
        <v>3</v>
      </c>
      <c r="AJ2" s="1"/>
      <c r="AK2" s="4" t="s">
        <v>0</v>
      </c>
      <c r="AL2" s="4" t="s">
        <v>1</v>
      </c>
      <c r="AM2" s="4" t="s">
        <v>2</v>
      </c>
      <c r="AN2" s="4" t="s">
        <v>3</v>
      </c>
      <c r="AO2" s="1"/>
      <c r="AP2" s="4" t="s">
        <v>0</v>
      </c>
      <c r="AQ2" s="4" t="s">
        <v>1</v>
      </c>
      <c r="AR2" s="4" t="s">
        <v>2</v>
      </c>
      <c r="AS2" s="4" t="s">
        <v>3</v>
      </c>
      <c r="AT2" s="1"/>
      <c r="AU2" s="3"/>
      <c r="AV2" s="4" t="s">
        <v>0</v>
      </c>
      <c r="AW2" s="4" t="s">
        <v>1</v>
      </c>
      <c r="AX2" s="3"/>
      <c r="AY2" s="3"/>
      <c r="AZ2" s="1"/>
      <c r="BA2" s="3"/>
      <c r="BB2" s="4" t="s">
        <v>0</v>
      </c>
      <c r="BC2" s="4" t="s">
        <v>1</v>
      </c>
      <c r="BD2" s="3"/>
      <c r="BE2" s="3"/>
      <c r="BF2" s="3"/>
    </row>
    <row r="3" spans="2:58" ht="15">
      <c r="B3" s="2">
        <v>34</v>
      </c>
      <c r="C3" s="2">
        <v>0.6</v>
      </c>
      <c r="D3" s="2">
        <v>0.5607036088016759</v>
      </c>
      <c r="E3" s="2">
        <v>1.0700840704098686</v>
      </c>
      <c r="F3" s="1"/>
      <c r="G3" s="2">
        <v>355</v>
      </c>
      <c r="H3" s="2">
        <v>900</v>
      </c>
      <c r="I3" s="1"/>
      <c r="J3" s="1"/>
      <c r="K3" s="1"/>
      <c r="L3" s="2">
        <v>360</v>
      </c>
      <c r="M3" s="2">
        <v>775</v>
      </c>
      <c r="N3" s="2">
        <v>754.4284195167991</v>
      </c>
      <c r="O3" s="2">
        <v>1.0272677698122463</v>
      </c>
      <c r="P3" s="1"/>
      <c r="Q3" s="2">
        <v>37</v>
      </c>
      <c r="R3" s="2">
        <v>0.4</v>
      </c>
      <c r="S3" s="2">
        <v>0.7232824262886725</v>
      </c>
      <c r="T3" s="2">
        <v>0.5530343133767144</v>
      </c>
      <c r="U3" s="1"/>
      <c r="V3" s="2">
        <v>159</v>
      </c>
      <c r="W3" s="2">
        <v>65</v>
      </c>
      <c r="X3" s="2">
        <v>63.41175174790509</v>
      </c>
      <c r="Y3" s="2">
        <v>1.0250465916540048</v>
      </c>
      <c r="Z3" s="1"/>
      <c r="AA3" s="2">
        <v>55</v>
      </c>
      <c r="AB3" s="2">
        <v>2.1</v>
      </c>
      <c r="AC3" s="2">
        <v>1.890483491627098</v>
      </c>
      <c r="AD3" s="2">
        <v>1.110826944165789</v>
      </c>
      <c r="AE3" s="1"/>
      <c r="AF3" s="2">
        <v>149</v>
      </c>
      <c r="AG3" s="2">
        <v>169</v>
      </c>
      <c r="AH3" s="2">
        <v>107.8083546216254</v>
      </c>
      <c r="AI3" s="2">
        <v>1.5675965057915846</v>
      </c>
      <c r="AJ3" s="1" t="s">
        <v>13</v>
      </c>
      <c r="AK3" s="2">
        <v>320</v>
      </c>
      <c r="AL3" s="2">
        <v>450</v>
      </c>
      <c r="AM3" s="2">
        <v>301.9483610330531</v>
      </c>
      <c r="AN3" s="2">
        <v>1.4903210550983592</v>
      </c>
      <c r="AO3" s="1" t="s">
        <v>13</v>
      </c>
      <c r="AP3" s="2">
        <v>43</v>
      </c>
      <c r="AQ3" s="2">
        <v>0.8</v>
      </c>
      <c r="AR3" s="2">
        <v>0.6319489630212602</v>
      </c>
      <c r="AS3" s="2">
        <v>1.2659250142215774</v>
      </c>
      <c r="AT3" s="1"/>
      <c r="AU3" s="5"/>
      <c r="AV3" s="2">
        <v>285</v>
      </c>
      <c r="AW3" s="2">
        <v>392</v>
      </c>
      <c r="AY3" s="1"/>
      <c r="AZ3" s="1"/>
      <c r="BA3" s="5"/>
      <c r="BB3" s="2">
        <v>239</v>
      </c>
      <c r="BC3" s="2">
        <v>197</v>
      </c>
      <c r="BD3" s="1"/>
      <c r="BE3" s="1"/>
      <c r="BF3" s="1"/>
    </row>
    <row r="4" spans="2:58" ht="15">
      <c r="B4" s="2">
        <v>36</v>
      </c>
      <c r="C4" s="2">
        <v>0.7</v>
      </c>
      <c r="D4" s="2">
        <v>0.6755571260111526</v>
      </c>
      <c r="E4" s="2">
        <v>1.0361818017273698</v>
      </c>
      <c r="F4" s="1"/>
      <c r="G4" s="2">
        <v>395</v>
      </c>
      <c r="H4" s="2">
        <v>1300</v>
      </c>
      <c r="I4" s="1"/>
      <c r="J4" s="1"/>
      <c r="K4" s="1"/>
      <c r="L4" s="2">
        <v>375</v>
      </c>
      <c r="M4" s="2">
        <v>800</v>
      </c>
      <c r="N4" s="2">
        <v>849.2683474592519</v>
      </c>
      <c r="O4" s="2">
        <v>0.9419873028276073</v>
      </c>
      <c r="P4" s="1"/>
      <c r="Q4" s="2">
        <v>40</v>
      </c>
      <c r="R4" s="2">
        <v>0.6</v>
      </c>
      <c r="S4" s="2">
        <v>0.9321667555580075</v>
      </c>
      <c r="T4" s="2">
        <v>0.643661658627626</v>
      </c>
      <c r="U4" s="1"/>
      <c r="V4" s="2">
        <v>162</v>
      </c>
      <c r="W4" s="2">
        <v>75</v>
      </c>
      <c r="X4" s="2">
        <v>66.01180920850253</v>
      </c>
      <c r="Y4" s="2">
        <v>1.1361603461451526</v>
      </c>
      <c r="Z4" s="1"/>
      <c r="AA4" s="2">
        <v>69</v>
      </c>
      <c r="AB4" s="2">
        <v>2.9</v>
      </c>
      <c r="AC4" s="2">
        <v>3.6745742286515757</v>
      </c>
      <c r="AD4" s="2">
        <v>0.7892070807518252</v>
      </c>
      <c r="AE4" s="1"/>
      <c r="AF4" s="2">
        <v>245</v>
      </c>
      <c r="AG4" s="2">
        <v>135</v>
      </c>
      <c r="AH4" s="2">
        <v>286.3813726053016</v>
      </c>
      <c r="AI4" s="2">
        <v>0.47139937479823657</v>
      </c>
      <c r="AJ4" s="1" t="s">
        <v>13</v>
      </c>
      <c r="AK4" s="2">
        <v>326</v>
      </c>
      <c r="AL4" s="2">
        <v>450</v>
      </c>
      <c r="AM4" s="2">
        <v>321.54486340233876</v>
      </c>
      <c r="AN4" s="2">
        <v>1.3994936670374654</v>
      </c>
      <c r="AO4" s="1" t="s">
        <v>13</v>
      </c>
      <c r="AP4" s="2">
        <v>43</v>
      </c>
      <c r="AQ4" s="2">
        <v>1.5</v>
      </c>
      <c r="AR4" s="2">
        <v>0.6319489630212602</v>
      </c>
      <c r="AS4" s="2">
        <v>2.373609401665458</v>
      </c>
      <c r="AT4" s="1"/>
      <c r="AU4" s="5"/>
      <c r="AV4" s="2">
        <v>370</v>
      </c>
      <c r="AW4" s="2">
        <v>880</v>
      </c>
      <c r="AY4" s="1"/>
      <c r="AZ4" s="1"/>
      <c r="BA4" s="1"/>
      <c r="BB4" s="1"/>
      <c r="BC4" s="1"/>
      <c r="BD4" s="1"/>
      <c r="BE4" s="1"/>
      <c r="BF4" s="1"/>
    </row>
    <row r="5" spans="2:58" ht="15">
      <c r="B5" s="2">
        <v>37</v>
      </c>
      <c r="C5" s="2">
        <v>0.6</v>
      </c>
      <c r="D5" s="2">
        <v>0.7386783842763179</v>
      </c>
      <c r="E5" s="2">
        <v>0.8122614831728412</v>
      </c>
      <c r="F5" s="1"/>
      <c r="G5" s="1"/>
      <c r="H5" s="1"/>
      <c r="I5" s="1"/>
      <c r="J5" s="1"/>
      <c r="K5" s="1"/>
      <c r="L5" s="2">
        <v>375</v>
      </c>
      <c r="M5" s="2">
        <v>900</v>
      </c>
      <c r="N5" s="2">
        <v>849.2683474592519</v>
      </c>
      <c r="O5" s="2">
        <v>1.0597357156810583</v>
      </c>
      <c r="P5" s="1"/>
      <c r="Q5" s="2">
        <v>40</v>
      </c>
      <c r="R5" s="2">
        <v>1.1</v>
      </c>
      <c r="S5" s="2">
        <v>0.9321667555580075</v>
      </c>
      <c r="T5" s="2">
        <v>1.180046374150648</v>
      </c>
      <c r="U5" s="1"/>
      <c r="V5" s="2">
        <v>168</v>
      </c>
      <c r="W5" s="2">
        <v>70</v>
      </c>
      <c r="X5" s="2">
        <v>71.37994980709755</v>
      </c>
      <c r="Y5" s="2">
        <v>0.9806675430449752</v>
      </c>
      <c r="Z5" s="1"/>
      <c r="AA5" s="2">
        <v>70</v>
      </c>
      <c r="AB5" s="2">
        <v>4.8</v>
      </c>
      <c r="AC5" s="2">
        <v>3.8328411714815305</v>
      </c>
      <c r="AD5" s="2">
        <v>1.2523347003561403</v>
      </c>
      <c r="AE5" s="1"/>
      <c r="AF5" s="2">
        <v>337</v>
      </c>
      <c r="AG5" s="2">
        <v>440</v>
      </c>
      <c r="AH5" s="2">
        <v>535.7435286579176</v>
      </c>
      <c r="AI5" s="2">
        <v>0.8212885017990545</v>
      </c>
      <c r="AJ5" s="1"/>
      <c r="AK5" s="2">
        <v>342</v>
      </c>
      <c r="AL5" s="2">
        <v>550</v>
      </c>
      <c r="AM5" s="2">
        <v>378.1624204237236</v>
      </c>
      <c r="AN5" s="2">
        <v>1.4544015224562392</v>
      </c>
      <c r="AO5" s="1"/>
      <c r="AP5" s="2">
        <v>50</v>
      </c>
      <c r="AQ5" s="2">
        <v>1.8</v>
      </c>
      <c r="AR5" s="2">
        <v>1.0373366935297588</v>
      </c>
      <c r="AS5" s="2">
        <v>1.735212888184951</v>
      </c>
      <c r="AT5" s="1"/>
      <c r="AU5" s="5"/>
      <c r="AV5" s="2">
        <v>385</v>
      </c>
      <c r="AW5" s="2">
        <v>950</v>
      </c>
      <c r="AY5" s="1"/>
      <c r="AZ5" s="1"/>
      <c r="BA5" s="1"/>
      <c r="BB5" s="1"/>
      <c r="BC5" s="1"/>
      <c r="BD5" s="1"/>
      <c r="BE5" s="1"/>
      <c r="BF5" s="1"/>
    </row>
    <row r="6" spans="2:58" ht="15">
      <c r="B6" s="2">
        <v>39</v>
      </c>
      <c r="C6" s="2">
        <v>0.7</v>
      </c>
      <c r="D6" s="2">
        <v>0.8769845259694911</v>
      </c>
      <c r="E6" s="2">
        <v>0.7981896821111664</v>
      </c>
      <c r="F6" s="1"/>
      <c r="G6" s="1"/>
      <c r="H6" s="1"/>
      <c r="I6" s="1"/>
      <c r="J6" s="1"/>
      <c r="K6" s="1"/>
      <c r="L6" s="2">
        <v>376</v>
      </c>
      <c r="M6" s="2">
        <v>850</v>
      </c>
      <c r="N6" s="2">
        <v>855.8544063210034</v>
      </c>
      <c r="O6" s="2">
        <v>0.993159576818481</v>
      </c>
      <c r="P6" s="1"/>
      <c r="Q6" s="2">
        <v>45</v>
      </c>
      <c r="R6" s="2">
        <v>2.1</v>
      </c>
      <c r="S6" s="2">
        <v>1.3676040532921154</v>
      </c>
      <c r="T6" s="2">
        <v>1.5355321556300239</v>
      </c>
      <c r="U6" s="1"/>
      <c r="V6" s="2">
        <v>180</v>
      </c>
      <c r="W6" s="2">
        <v>63</v>
      </c>
      <c r="X6" s="2">
        <v>82.79256556240767</v>
      </c>
      <c r="Y6" s="2">
        <v>0.7609378882275564</v>
      </c>
      <c r="Z6" s="1"/>
      <c r="AA6" s="2">
        <v>73</v>
      </c>
      <c r="AB6" s="2">
        <v>5.1</v>
      </c>
      <c r="AC6" s="2">
        <v>4.334433163256732</v>
      </c>
      <c r="AD6" s="2">
        <v>1.1766244415147582</v>
      </c>
      <c r="AE6" s="1"/>
      <c r="AF6" s="2">
        <v>367</v>
      </c>
      <c r="AG6" s="2">
        <v>650</v>
      </c>
      <c r="AH6" s="2">
        <v>633.4531159642899</v>
      </c>
      <c r="AI6" s="2">
        <v>1.0261217185908404</v>
      </c>
      <c r="AJ6" s="1"/>
      <c r="AK6" s="2">
        <v>350</v>
      </c>
      <c r="AL6" s="2">
        <v>490</v>
      </c>
      <c r="AM6" s="2">
        <v>408.9501107360076</v>
      </c>
      <c r="AN6" s="2">
        <v>1.1981901633872232</v>
      </c>
      <c r="AO6" s="1"/>
      <c r="AP6" s="2">
        <v>52</v>
      </c>
      <c r="AQ6" s="2">
        <v>1.4</v>
      </c>
      <c r="AR6" s="2">
        <v>1.1800249804711749</v>
      </c>
      <c r="AS6" s="2">
        <v>1.1864155616781864</v>
      </c>
      <c r="AT6" s="1"/>
      <c r="AU6" s="1"/>
      <c r="AV6" s="1"/>
      <c r="AY6" s="1"/>
      <c r="AZ6" s="1"/>
      <c r="BA6" s="1"/>
      <c r="BB6" s="1"/>
      <c r="BC6" s="1"/>
      <c r="BD6" s="1"/>
      <c r="BE6" s="1"/>
      <c r="BF6" s="1"/>
    </row>
    <row r="7" spans="2:58" ht="15">
      <c r="B7" s="2">
        <v>39</v>
      </c>
      <c r="C7" s="2">
        <v>0.9</v>
      </c>
      <c r="D7" s="2">
        <v>0.8769845259694911</v>
      </c>
      <c r="E7" s="2">
        <v>1.026243877000071</v>
      </c>
      <c r="F7" s="1"/>
      <c r="G7" s="1"/>
      <c r="H7" s="1"/>
      <c r="I7" s="1"/>
      <c r="J7" s="1"/>
      <c r="K7" s="1"/>
      <c r="L7" s="2">
        <v>385</v>
      </c>
      <c r="M7" s="2">
        <v>1000</v>
      </c>
      <c r="N7" s="2">
        <v>916.6405460706294</v>
      </c>
      <c r="O7" s="2">
        <v>1.0909401774629197</v>
      </c>
      <c r="P7" s="1"/>
      <c r="Q7" s="2">
        <v>46</v>
      </c>
      <c r="R7" s="2">
        <v>1.6</v>
      </c>
      <c r="S7" s="2">
        <v>1.4690071697090878</v>
      </c>
      <c r="T7" s="2">
        <v>1.0891709945274488</v>
      </c>
      <c r="U7" s="1"/>
      <c r="V7" s="2">
        <v>201</v>
      </c>
      <c r="W7" s="2">
        <v>112</v>
      </c>
      <c r="X7" s="2">
        <v>104.95851004948622</v>
      </c>
      <c r="Y7" s="2">
        <v>1.067088318490743</v>
      </c>
      <c r="Z7" s="1"/>
      <c r="AA7" s="2">
        <v>78</v>
      </c>
      <c r="AB7" s="2">
        <v>4.1</v>
      </c>
      <c r="AC7" s="2">
        <v>5.263245986942491</v>
      </c>
      <c r="AD7" s="2">
        <v>0.7789869616908708</v>
      </c>
      <c r="AE7" s="1"/>
      <c r="AF7" s="2">
        <v>385</v>
      </c>
      <c r="AG7" s="2">
        <v>760</v>
      </c>
      <c r="AH7" s="2">
        <v>695.9300613913209</v>
      </c>
      <c r="AI7" s="2">
        <v>1.0920637606609331</v>
      </c>
      <c r="AJ7" s="1"/>
      <c r="AK7" s="2">
        <v>350</v>
      </c>
      <c r="AL7" s="2">
        <v>550</v>
      </c>
      <c r="AM7" s="2">
        <v>408.9501107360076</v>
      </c>
      <c r="AN7" s="2">
        <v>1.3449073262509648</v>
      </c>
      <c r="AO7" s="1"/>
      <c r="AP7" s="2">
        <v>57</v>
      </c>
      <c r="AQ7" s="2">
        <v>2.3</v>
      </c>
      <c r="AR7" s="2">
        <v>1.5955439591436096</v>
      </c>
      <c r="AS7" s="2">
        <v>1.4415146551239486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5">
      <c r="B8" s="2">
        <v>40</v>
      </c>
      <c r="C8" s="2">
        <v>0.6</v>
      </c>
      <c r="D8" s="2">
        <v>0.9524421056628289</v>
      </c>
      <c r="E8" s="2">
        <v>0.6299595497013906</v>
      </c>
      <c r="F8" s="1"/>
      <c r="G8" s="1"/>
      <c r="H8" s="1"/>
      <c r="I8" s="1"/>
      <c r="J8" s="1"/>
      <c r="K8" s="1"/>
      <c r="L8" s="2">
        <v>388</v>
      </c>
      <c r="M8" s="2">
        <v>1000</v>
      </c>
      <c r="N8" s="2">
        <v>937.5134655434933</v>
      </c>
      <c r="O8" s="2">
        <v>1.0666513460905676</v>
      </c>
      <c r="P8" s="1"/>
      <c r="Q8" s="2">
        <v>47</v>
      </c>
      <c r="R8" s="2">
        <v>1.2</v>
      </c>
      <c r="S8" s="2">
        <v>1.575503478902885</v>
      </c>
      <c r="T8" s="2">
        <v>0.7616612822941082</v>
      </c>
      <c r="U8" s="1"/>
      <c r="V8" s="2">
        <v>211</v>
      </c>
      <c r="W8" s="2">
        <v>102</v>
      </c>
      <c r="X8" s="2">
        <v>116.50627342837488</v>
      </c>
      <c r="Y8" s="2">
        <v>0.8754893363120658</v>
      </c>
      <c r="Z8" s="1"/>
      <c r="AA8" s="2">
        <v>85</v>
      </c>
      <c r="AB8" s="2">
        <v>7.8</v>
      </c>
      <c r="AC8" s="2">
        <v>6.770801416869974</v>
      </c>
      <c r="AD8" s="2">
        <v>1.152005430341776</v>
      </c>
      <c r="AE8" s="1"/>
      <c r="AF8" s="2">
        <v>392</v>
      </c>
      <c r="AG8" s="2">
        <v>660</v>
      </c>
      <c r="AH8" s="2">
        <v>721.0053250038457</v>
      </c>
      <c r="AI8" s="2">
        <v>0.9153885236513055</v>
      </c>
      <c r="AJ8" s="1"/>
      <c r="AK8" s="2">
        <v>353</v>
      </c>
      <c r="AL8" s="2">
        <v>620</v>
      </c>
      <c r="AM8" s="2">
        <v>420.9372677058103</v>
      </c>
      <c r="AN8" s="2">
        <v>1.472903559666076</v>
      </c>
      <c r="AO8" s="1"/>
      <c r="AP8" s="2">
        <v>60</v>
      </c>
      <c r="AQ8" s="2">
        <v>2.1</v>
      </c>
      <c r="AR8" s="2">
        <v>1.888464766587259</v>
      </c>
      <c r="AS8" s="2">
        <v>1.1120143924077637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5">
      <c r="B9" s="2">
        <v>40</v>
      </c>
      <c r="C9" s="2">
        <v>0.8</v>
      </c>
      <c r="D9" s="2">
        <v>0.9524421056628289</v>
      </c>
      <c r="E9" s="2">
        <v>0.8399460662685209</v>
      </c>
      <c r="F9" s="1"/>
      <c r="G9" s="1"/>
      <c r="H9" s="1"/>
      <c r="I9" s="1"/>
      <c r="J9" s="1"/>
      <c r="K9" s="1"/>
      <c r="L9" s="2">
        <v>390</v>
      </c>
      <c r="M9" s="2">
        <v>825</v>
      </c>
      <c r="N9" s="2">
        <v>951.6002936389115</v>
      </c>
      <c r="O9" s="2">
        <v>0.8669606404230993</v>
      </c>
      <c r="P9" s="1"/>
      <c r="Q9" s="2">
        <v>54</v>
      </c>
      <c r="R9" s="2">
        <v>2.9</v>
      </c>
      <c r="S9" s="2">
        <v>2.4753786134749993</v>
      </c>
      <c r="T9" s="2">
        <v>1.1715379555327523</v>
      </c>
      <c r="U9" s="1"/>
      <c r="V9" s="2">
        <v>212</v>
      </c>
      <c r="W9" s="2">
        <v>133</v>
      </c>
      <c r="X9" s="2">
        <v>117.69655031159174</v>
      </c>
      <c r="Y9" s="2">
        <v>1.1300246238984377</v>
      </c>
      <c r="Z9" s="1"/>
      <c r="AA9" s="2">
        <v>87</v>
      </c>
      <c r="AB9" s="2">
        <v>7</v>
      </c>
      <c r="AC9" s="2">
        <v>7.248382589264862</v>
      </c>
      <c r="AD9" s="2">
        <v>0.965732687781585</v>
      </c>
      <c r="AE9" s="1"/>
      <c r="AF9" s="2">
        <v>404</v>
      </c>
      <c r="AG9" s="2">
        <v>800</v>
      </c>
      <c r="AH9" s="2">
        <v>765.0048443766</v>
      </c>
      <c r="AI9" s="2">
        <v>1.0457450117873666</v>
      </c>
      <c r="AJ9" s="1"/>
      <c r="AK9" s="2">
        <v>357</v>
      </c>
      <c r="AL9" s="2">
        <v>680</v>
      </c>
      <c r="AM9" s="2">
        <v>437.3024510475355</v>
      </c>
      <c r="AN9" s="2">
        <v>1.5549878542210203</v>
      </c>
      <c r="AO9" s="1"/>
      <c r="AP9" s="2">
        <v>60</v>
      </c>
      <c r="AQ9" s="2">
        <v>2.8</v>
      </c>
      <c r="AR9" s="2">
        <v>1.888464766587259</v>
      </c>
      <c r="AS9" s="2">
        <v>1.482685856543685</v>
      </c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15">
      <c r="B10" s="2">
        <v>40</v>
      </c>
      <c r="C10" s="2">
        <v>0.9</v>
      </c>
      <c r="D10" s="2">
        <v>0.9524421056628289</v>
      </c>
      <c r="E10" s="2">
        <v>0.944939324552086</v>
      </c>
      <c r="F10" s="1"/>
      <c r="G10" s="1"/>
      <c r="H10" s="1"/>
      <c r="I10" s="1"/>
      <c r="J10" s="1"/>
      <c r="K10" s="1"/>
      <c r="L10" s="2">
        <v>390</v>
      </c>
      <c r="M10" s="2">
        <v>850</v>
      </c>
      <c r="N10" s="2">
        <v>951.6002936389115</v>
      </c>
      <c r="O10" s="2">
        <v>0.893232174981375</v>
      </c>
      <c r="P10" s="1"/>
      <c r="Q10" s="2">
        <v>57</v>
      </c>
      <c r="R10" s="2">
        <v>2.1</v>
      </c>
      <c r="S10" s="2">
        <v>2.9515943922775225</v>
      </c>
      <c r="T10" s="2">
        <v>0.7114798718598963</v>
      </c>
      <c r="U10" s="1"/>
      <c r="V10" s="2">
        <v>216</v>
      </c>
      <c r="W10" s="2">
        <v>122</v>
      </c>
      <c r="X10" s="2">
        <v>122.5224348722459</v>
      </c>
      <c r="Y10" s="2">
        <v>0.9957360064482016</v>
      </c>
      <c r="Z10" s="1"/>
      <c r="AA10" s="2">
        <v>87</v>
      </c>
      <c r="AB10" s="2">
        <v>7.1</v>
      </c>
      <c r="AC10" s="2">
        <v>7.248382589264862</v>
      </c>
      <c r="AD10" s="2">
        <v>0.9795288690356077</v>
      </c>
      <c r="AE10" s="1"/>
      <c r="AF10" s="2">
        <v>418</v>
      </c>
      <c r="AG10" s="2">
        <v>1000</v>
      </c>
      <c r="AH10" s="2">
        <v>817.9538466029089</v>
      </c>
      <c r="AI10" s="2">
        <v>1.2225628672732054</v>
      </c>
      <c r="AJ10" s="1"/>
      <c r="AK10" s="2">
        <v>364</v>
      </c>
      <c r="AL10" s="2">
        <v>630</v>
      </c>
      <c r="AM10" s="2">
        <v>467.0121544482972</v>
      </c>
      <c r="AN10" s="2">
        <v>1.349001292577166</v>
      </c>
      <c r="AO10" s="1"/>
      <c r="AP10" s="2">
        <v>62</v>
      </c>
      <c r="AQ10" s="2">
        <v>2.5</v>
      </c>
      <c r="AR10" s="2">
        <v>2.1033080907302857</v>
      </c>
      <c r="AS10" s="2">
        <v>1.1886038051287007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15">
      <c r="B11" s="2">
        <v>40</v>
      </c>
      <c r="C11" s="2">
        <v>1</v>
      </c>
      <c r="D11" s="2">
        <v>0.9524421056628289</v>
      </c>
      <c r="E11" s="2">
        <v>1.049932582835651</v>
      </c>
      <c r="F11" s="1"/>
      <c r="K11" s="1"/>
      <c r="L11" s="2">
        <v>390</v>
      </c>
      <c r="M11" s="2">
        <v>950</v>
      </c>
      <c r="N11" s="2">
        <v>951.6002936389115</v>
      </c>
      <c r="O11" s="2">
        <v>0.998318313214478</v>
      </c>
      <c r="P11" s="1"/>
      <c r="Q11" s="2">
        <v>57</v>
      </c>
      <c r="R11" s="2">
        <v>3.1</v>
      </c>
      <c r="S11" s="2">
        <v>2.9515943922775225</v>
      </c>
      <c r="T11" s="2">
        <v>1.0502798108407991</v>
      </c>
      <c r="U11" s="1"/>
      <c r="V11" s="2">
        <v>216</v>
      </c>
      <c r="W11" s="2">
        <v>130</v>
      </c>
      <c r="X11" s="2">
        <v>122.5224348722459</v>
      </c>
      <c r="Y11" s="2">
        <v>1.0610301708054608</v>
      </c>
      <c r="Z11" s="1"/>
      <c r="AA11" s="2">
        <v>89</v>
      </c>
      <c r="AB11" s="2">
        <v>6.9</v>
      </c>
      <c r="AC11" s="2">
        <v>7.747638190962631</v>
      </c>
      <c r="AD11" s="2">
        <v>0.8905939887653281</v>
      </c>
      <c r="AE11" s="1"/>
      <c r="AF11" s="2">
        <v>478</v>
      </c>
      <c r="AG11" s="2">
        <v>1320</v>
      </c>
      <c r="AH11" s="2">
        <v>1064.5451764397085</v>
      </c>
      <c r="AI11" s="2">
        <v>1.2399661650946943</v>
      </c>
      <c r="AJ11" s="1"/>
      <c r="AK11" s="2">
        <v>369</v>
      </c>
      <c r="AL11" s="2">
        <v>600</v>
      </c>
      <c r="AM11" s="2">
        <v>489.0848941682879</v>
      </c>
      <c r="AN11" s="2">
        <v>1.2267808864150844</v>
      </c>
      <c r="AO11" s="1"/>
      <c r="AP11" s="2">
        <v>63</v>
      </c>
      <c r="AQ11" s="2">
        <v>2.3</v>
      </c>
      <c r="AR11" s="2">
        <v>2.216852554547378</v>
      </c>
      <c r="AS11" s="2">
        <v>1.0375069804629375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15">
      <c r="B12" s="2">
        <v>40</v>
      </c>
      <c r="C12" s="2">
        <v>1.1</v>
      </c>
      <c r="D12" s="2">
        <v>0.9524421056628289</v>
      </c>
      <c r="E12" s="2">
        <v>1.1549258411192163</v>
      </c>
      <c r="F12" s="1"/>
      <c r="G12" s="1"/>
      <c r="H12" s="1"/>
      <c r="I12" s="1"/>
      <c r="J12" s="1"/>
      <c r="K12" s="1"/>
      <c r="L12" s="2">
        <v>395</v>
      </c>
      <c r="M12" s="2">
        <v>830</v>
      </c>
      <c r="N12" s="2">
        <v>987.4224316051514</v>
      </c>
      <c r="O12" s="2">
        <v>0.8405723563022102</v>
      </c>
      <c r="P12" s="1"/>
      <c r="Q12" s="2">
        <v>57</v>
      </c>
      <c r="R12" s="2">
        <v>3.2</v>
      </c>
      <c r="S12" s="2">
        <v>2.9515943922775225</v>
      </c>
      <c r="T12" s="2">
        <v>1.0841598047388896</v>
      </c>
      <c r="U12" s="1"/>
      <c r="V12" s="2">
        <v>217</v>
      </c>
      <c r="W12" s="2">
        <v>140</v>
      </c>
      <c r="X12" s="2">
        <v>123.74512295860625</v>
      </c>
      <c r="Y12" s="2">
        <v>1.131357718613534</v>
      </c>
      <c r="Z12" s="1"/>
      <c r="AA12" s="2">
        <v>109</v>
      </c>
      <c r="AB12" s="2">
        <v>13.4</v>
      </c>
      <c r="AC12" s="2">
        <v>14.033884939858934</v>
      </c>
      <c r="AD12" s="2">
        <v>0.9548318272113961</v>
      </c>
      <c r="AE12" s="1"/>
      <c r="AF12" s="1"/>
      <c r="AG12" s="1"/>
      <c r="AH12" s="1"/>
      <c r="AI12" s="1"/>
      <c r="AJ12" s="1"/>
      <c r="AK12" s="2">
        <v>374</v>
      </c>
      <c r="AL12" s="2">
        <v>800</v>
      </c>
      <c r="AM12" s="2">
        <v>511.88260737723016</v>
      </c>
      <c r="AN12" s="2">
        <v>1.5628583360138328</v>
      </c>
      <c r="AO12" s="1"/>
      <c r="AP12" s="2">
        <v>63</v>
      </c>
      <c r="AQ12" s="2">
        <v>2.6</v>
      </c>
      <c r="AR12" s="2">
        <v>2.216852554547378</v>
      </c>
      <c r="AS12" s="2">
        <v>1.1728339779146253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ht="15">
      <c r="B13" s="2">
        <v>40</v>
      </c>
      <c r="C13" s="2">
        <v>1.8</v>
      </c>
      <c r="D13" s="2">
        <v>0.9524421056628289</v>
      </c>
      <c r="E13" s="2">
        <v>1.889878649104172</v>
      </c>
      <c r="F13" s="1"/>
      <c r="G13" s="1"/>
      <c r="H13" s="1"/>
      <c r="I13" s="1"/>
      <c r="J13" s="1"/>
      <c r="K13" s="1"/>
      <c r="L13" s="2">
        <v>400</v>
      </c>
      <c r="M13" s="2">
        <v>1050</v>
      </c>
      <c r="N13" s="2">
        <v>1024.1169127515045</v>
      </c>
      <c r="O13" s="2">
        <v>1.0252735668420465</v>
      </c>
      <c r="P13" s="1"/>
      <c r="Q13" s="2">
        <v>63</v>
      </c>
      <c r="R13" s="2">
        <v>4.7</v>
      </c>
      <c r="S13" s="2">
        <v>4.0879731190675725</v>
      </c>
      <c r="T13" s="2">
        <v>1.1497140179512788</v>
      </c>
      <c r="U13" s="1"/>
      <c r="V13" s="2">
        <v>217</v>
      </c>
      <c r="W13" s="2">
        <v>145</v>
      </c>
      <c r="X13" s="2">
        <v>123.74512295860625</v>
      </c>
      <c r="Y13" s="2">
        <v>1.17176335142116</v>
      </c>
      <c r="Z13" s="1"/>
      <c r="AA13" s="2">
        <v>111</v>
      </c>
      <c r="AB13" s="2">
        <v>12.2</v>
      </c>
      <c r="AC13" s="2">
        <v>14.801990839944974</v>
      </c>
      <c r="AD13" s="2">
        <v>0.8242134542521682</v>
      </c>
      <c r="AE13" s="1"/>
      <c r="AF13" s="1"/>
      <c r="AG13" s="1"/>
      <c r="AH13" s="1"/>
      <c r="AI13" s="1"/>
      <c r="AJ13" s="1"/>
      <c r="AK13" s="2">
        <v>377</v>
      </c>
      <c r="AL13" s="2">
        <v>850</v>
      </c>
      <c r="AM13" s="2">
        <v>525.9148941995344</v>
      </c>
      <c r="AN13" s="2">
        <v>1.616231084867329</v>
      </c>
      <c r="AO13" s="1"/>
      <c r="AP13" s="2">
        <v>64</v>
      </c>
      <c r="AQ13" s="2">
        <v>2.8</v>
      </c>
      <c r="AR13" s="2">
        <v>2.3345926862705215</v>
      </c>
      <c r="AS13" s="2">
        <v>1.1993526821472913</v>
      </c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2:58" ht="15">
      <c r="B14" s="2">
        <v>41</v>
      </c>
      <c r="C14" s="2">
        <v>0.9</v>
      </c>
      <c r="D14" s="2">
        <v>1.0322860270428054</v>
      </c>
      <c r="E14" s="2">
        <v>0.8718513826814398</v>
      </c>
      <c r="F14" s="1"/>
      <c r="G14" s="1"/>
      <c r="H14" s="1"/>
      <c r="I14" s="1"/>
      <c r="J14" s="1"/>
      <c r="K14" s="1"/>
      <c r="L14" s="2">
        <v>405</v>
      </c>
      <c r="M14" s="2">
        <v>1000</v>
      </c>
      <c r="N14" s="2">
        <v>1061.6936773645496</v>
      </c>
      <c r="O14" s="2">
        <v>0.9418912642319842</v>
      </c>
      <c r="P14" s="1"/>
      <c r="Q14" s="2">
        <v>65</v>
      </c>
      <c r="R14" s="2">
        <v>4.5</v>
      </c>
      <c r="S14" s="2">
        <v>4.525622383189964</v>
      </c>
      <c r="T14" s="2">
        <v>0.994338373593622</v>
      </c>
      <c r="U14" s="1"/>
      <c r="V14" s="2">
        <v>218</v>
      </c>
      <c r="W14" s="2">
        <v>105</v>
      </c>
      <c r="X14" s="2">
        <v>124.97430683647725</v>
      </c>
      <c r="Y14" s="2">
        <v>0.8401726935552228</v>
      </c>
      <c r="Z14" s="1"/>
      <c r="AA14" s="2">
        <v>140</v>
      </c>
      <c r="AB14" s="2">
        <v>30.8</v>
      </c>
      <c r="AC14" s="2">
        <v>29.224665678955237</v>
      </c>
      <c r="AD14" s="2">
        <v>1.053904271766543</v>
      </c>
      <c r="AE14" s="1"/>
      <c r="AF14" s="1"/>
      <c r="AG14" s="1"/>
      <c r="AH14" s="1"/>
      <c r="AI14" s="1"/>
      <c r="AJ14" s="1"/>
      <c r="AK14" s="2">
        <v>382</v>
      </c>
      <c r="AL14" s="2">
        <v>690</v>
      </c>
      <c r="AM14" s="2">
        <v>549.9009670853524</v>
      </c>
      <c r="AN14" s="2">
        <v>1.2547713884869425</v>
      </c>
      <c r="AO14" s="1"/>
      <c r="AP14" s="2">
        <v>64</v>
      </c>
      <c r="AQ14" s="2">
        <v>4.4</v>
      </c>
      <c r="AR14" s="2">
        <v>2.3345926862705215</v>
      </c>
      <c r="AS14" s="2">
        <v>1.8846970719457439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2:58" ht="15">
      <c r="B15" s="2">
        <v>42</v>
      </c>
      <c r="C15" s="2">
        <v>0.8</v>
      </c>
      <c r="D15" s="2">
        <v>1.1166549197692224</v>
      </c>
      <c r="E15" s="2">
        <v>0.7164254469638077</v>
      </c>
      <c r="F15" s="1"/>
      <c r="G15" s="1"/>
      <c r="H15" s="1"/>
      <c r="I15" s="1"/>
      <c r="J15" s="1"/>
      <c r="K15" s="1"/>
      <c r="L15" s="2">
        <v>405</v>
      </c>
      <c r="M15" s="2">
        <v>1200</v>
      </c>
      <c r="N15" s="2">
        <v>1061.6936773645496</v>
      </c>
      <c r="O15" s="2">
        <v>1.1302695170783812</v>
      </c>
      <c r="P15" s="1"/>
      <c r="Q15" s="2">
        <v>67</v>
      </c>
      <c r="R15" s="2">
        <v>5</v>
      </c>
      <c r="S15" s="2">
        <v>4.994705595178823</v>
      </c>
      <c r="T15" s="2">
        <v>1.0010600033816381</v>
      </c>
      <c r="U15" s="1"/>
      <c r="V15" s="2">
        <v>219</v>
      </c>
      <c r="W15" s="2">
        <v>160</v>
      </c>
      <c r="X15" s="2">
        <v>126.20999098146885</v>
      </c>
      <c r="Y15" s="2">
        <v>1.2677284797801187</v>
      </c>
      <c r="Z15" s="1"/>
      <c r="AA15" s="2">
        <v>144</v>
      </c>
      <c r="AB15" s="2">
        <v>74.1</v>
      </c>
      <c r="AC15" s="2">
        <v>31.739865201533913</v>
      </c>
      <c r="AD15" s="2">
        <v>2.3346034877431965</v>
      </c>
      <c r="AE15" s="1"/>
      <c r="AF15" s="1"/>
      <c r="AG15" s="1"/>
      <c r="AH15" s="1"/>
      <c r="AI15" s="1"/>
      <c r="AJ15" s="1"/>
      <c r="AK15" s="2">
        <v>392</v>
      </c>
      <c r="AL15" s="2">
        <v>880</v>
      </c>
      <c r="AM15" s="2">
        <v>600.168692416007</v>
      </c>
      <c r="AN15" s="2">
        <v>1.466254423331412</v>
      </c>
      <c r="AO15" s="1"/>
      <c r="AP15" s="2">
        <v>65</v>
      </c>
      <c r="AQ15" s="2">
        <v>2.9</v>
      </c>
      <c r="AR15" s="2">
        <v>2.4566143230843043</v>
      </c>
      <c r="AS15" s="2">
        <v>1.1804864820453462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2:45" ht="15">
      <c r="B16" s="2">
        <v>42</v>
      </c>
      <c r="C16" s="2">
        <v>1.1</v>
      </c>
      <c r="D16" s="2">
        <v>1.1166549197692224</v>
      </c>
      <c r="E16" s="2">
        <v>0.9850849895752357</v>
      </c>
      <c r="F16" s="1"/>
      <c r="G16" s="1"/>
      <c r="H16" s="1"/>
      <c r="I16" s="1"/>
      <c r="J16" s="1"/>
      <c r="K16" s="1"/>
      <c r="L16" s="2">
        <v>408</v>
      </c>
      <c r="M16" s="2">
        <v>1100</v>
      </c>
      <c r="N16" s="2">
        <v>1084.6673627364735</v>
      </c>
      <c r="O16" s="2">
        <v>1.014135796641695</v>
      </c>
      <c r="P16" s="1"/>
      <c r="Q16" s="2">
        <v>68</v>
      </c>
      <c r="R16" s="2">
        <v>5.2</v>
      </c>
      <c r="S16" s="2">
        <v>5.241415141788985</v>
      </c>
      <c r="T16" s="2">
        <v>0.9920984809123803</v>
      </c>
      <c r="U16" s="1"/>
      <c r="V16" s="2">
        <v>220</v>
      </c>
      <c r="W16" s="2">
        <v>101</v>
      </c>
      <c r="X16" s="2">
        <v>127.4521798517695</v>
      </c>
      <c r="Y16" s="2">
        <v>0.7924540805615554</v>
      </c>
      <c r="Z16" s="1"/>
      <c r="AA16" s="2">
        <v>148</v>
      </c>
      <c r="AB16" s="2">
        <v>30.1</v>
      </c>
      <c r="AC16" s="2">
        <v>34.39363962779259</v>
      </c>
      <c r="AD16" s="2">
        <v>0.8751618126415731</v>
      </c>
      <c r="AE16" s="1"/>
      <c r="AF16" s="1"/>
      <c r="AG16" s="1"/>
      <c r="AH16" s="1"/>
      <c r="AI16" s="1"/>
      <c r="AJ16" s="1"/>
      <c r="AK16" s="2">
        <v>392</v>
      </c>
      <c r="AL16" s="2">
        <v>920</v>
      </c>
      <c r="AM16" s="2">
        <v>600.168692416007</v>
      </c>
      <c r="AN16" s="2">
        <v>1.532902351664658</v>
      </c>
      <c r="AO16" s="1"/>
      <c r="AP16" s="2">
        <v>65</v>
      </c>
      <c r="AQ16" s="2">
        <v>3.1</v>
      </c>
      <c r="AR16" s="2">
        <v>2.4566143230843043</v>
      </c>
      <c r="AS16" s="2">
        <v>1.2618993428760599</v>
      </c>
    </row>
    <row r="17" spans="2:45" ht="15">
      <c r="B17" s="2">
        <v>42</v>
      </c>
      <c r="C17" s="2">
        <v>1.2</v>
      </c>
      <c r="D17" s="2">
        <v>1.1166549197692224</v>
      </c>
      <c r="E17" s="2">
        <v>1.0746381704457115</v>
      </c>
      <c r="F17" s="1"/>
      <c r="G17" s="1"/>
      <c r="H17" s="1"/>
      <c r="I17" s="1"/>
      <c r="J17" s="1"/>
      <c r="K17" s="1"/>
      <c r="L17" s="2">
        <v>410</v>
      </c>
      <c r="M17" s="2">
        <v>1050</v>
      </c>
      <c r="N17" s="2">
        <v>1100.1626534068976</v>
      </c>
      <c r="O17" s="2">
        <v>0.9544043298947135</v>
      </c>
      <c r="P17" s="1"/>
      <c r="Q17" s="2">
        <v>68</v>
      </c>
      <c r="R17" s="2">
        <v>5.8</v>
      </c>
      <c r="S17" s="2">
        <v>5.241415141788985</v>
      </c>
      <c r="T17" s="2">
        <v>1.1065713825561163</v>
      </c>
      <c r="U17" s="1"/>
      <c r="V17" s="2">
        <v>222</v>
      </c>
      <c r="W17" s="2">
        <v>130</v>
      </c>
      <c r="X17" s="2">
        <v>129.956089514828</v>
      </c>
      <c r="Y17" s="2">
        <v>1.0003378870919857</v>
      </c>
      <c r="Z17" s="1"/>
      <c r="AA17" s="2">
        <v>150</v>
      </c>
      <c r="AB17" s="2">
        <v>30.7</v>
      </c>
      <c r="AC17" s="2">
        <v>35.77361118269549</v>
      </c>
      <c r="AD17" s="2">
        <v>0.8581744751240067</v>
      </c>
      <c r="AE17" s="1"/>
      <c r="AF17" s="1"/>
      <c r="AG17" s="1"/>
      <c r="AH17" s="1"/>
      <c r="AI17" s="1"/>
      <c r="AJ17" s="1"/>
      <c r="AK17" s="2">
        <v>400</v>
      </c>
      <c r="AL17" s="2">
        <v>1000</v>
      </c>
      <c r="AM17" s="2">
        <v>642.6478673310193</v>
      </c>
      <c r="AN17" s="2">
        <v>1.5560621155612013</v>
      </c>
      <c r="AO17" s="1"/>
      <c r="AP17" s="2">
        <v>66</v>
      </c>
      <c r="AQ17" s="2">
        <v>4</v>
      </c>
      <c r="AR17" s="2">
        <v>2.583003686633919</v>
      </c>
      <c r="AS17" s="2">
        <v>1.5485847041947747</v>
      </c>
    </row>
    <row r="18" spans="2:45" ht="15">
      <c r="B18" s="2">
        <v>43</v>
      </c>
      <c r="C18" s="2">
        <v>1</v>
      </c>
      <c r="D18" s="2">
        <v>1.205688296078575</v>
      </c>
      <c r="E18" s="2">
        <v>0.8294017643303304</v>
      </c>
      <c r="F18" s="1"/>
      <c r="G18" s="1"/>
      <c r="H18" s="1"/>
      <c r="I18" s="1"/>
      <c r="J18" s="1"/>
      <c r="K18" s="1"/>
      <c r="L18" s="2">
        <v>410</v>
      </c>
      <c r="M18" s="2">
        <v>1100</v>
      </c>
      <c r="N18" s="2">
        <v>1100.1626534068976</v>
      </c>
      <c r="O18" s="2">
        <v>0.9998521551277951</v>
      </c>
      <c r="P18" s="1"/>
      <c r="Q18" s="2">
        <v>68</v>
      </c>
      <c r="R18" s="2">
        <v>7.1</v>
      </c>
      <c r="S18" s="2">
        <v>5.241415141788985</v>
      </c>
      <c r="T18" s="2">
        <v>1.3545960027842114</v>
      </c>
      <c r="U18" s="1"/>
      <c r="V18" s="2">
        <v>222</v>
      </c>
      <c r="W18" s="2">
        <v>155</v>
      </c>
      <c r="X18" s="2">
        <v>129.956089514828</v>
      </c>
      <c r="Y18" s="2">
        <v>1.1927105576865984</v>
      </c>
      <c r="Z18" s="1"/>
      <c r="AA18" s="2">
        <v>159</v>
      </c>
      <c r="AB18" s="2">
        <v>40.1</v>
      </c>
      <c r="AC18" s="2">
        <v>42.435242844522165</v>
      </c>
      <c r="AD18" s="2">
        <v>0.9449692593234773</v>
      </c>
      <c r="AE18" s="1"/>
      <c r="AF18" s="1"/>
      <c r="AG18" s="1"/>
      <c r="AH18" s="1"/>
      <c r="AI18" s="1"/>
      <c r="AJ18" s="1"/>
      <c r="AK18" s="2">
        <v>430</v>
      </c>
      <c r="AL18" s="2">
        <v>1060</v>
      </c>
      <c r="AM18" s="2">
        <v>820.9008817201792</v>
      </c>
      <c r="AN18" s="2">
        <v>1.2912642970717658</v>
      </c>
      <c r="AO18" s="1"/>
      <c r="AP18" s="2">
        <v>67</v>
      </c>
      <c r="AQ18" s="2">
        <v>3.7</v>
      </c>
      <c r="AR18" s="2">
        <v>2.7138473787920643</v>
      </c>
      <c r="AS18" s="2">
        <v>1.3633780694207178</v>
      </c>
    </row>
    <row r="19" spans="2:45" ht="15">
      <c r="B19" s="2">
        <v>43</v>
      </c>
      <c r="C19" s="2">
        <v>1.2</v>
      </c>
      <c r="D19" s="2">
        <v>1.205688296078575</v>
      </c>
      <c r="E19" s="2">
        <v>0.9952821171963965</v>
      </c>
      <c r="F19" s="1"/>
      <c r="G19" s="1"/>
      <c r="H19" s="1"/>
      <c r="I19" s="1"/>
      <c r="J19" s="1"/>
      <c r="K19" s="1"/>
      <c r="L19" s="2">
        <v>410</v>
      </c>
      <c r="M19" s="2">
        <v>1200</v>
      </c>
      <c r="N19" s="2">
        <v>1100.1626534068976</v>
      </c>
      <c r="O19" s="2">
        <v>1.0907478055939583</v>
      </c>
      <c r="P19" s="1"/>
      <c r="Q19" s="2">
        <v>68</v>
      </c>
      <c r="R19" s="2">
        <v>7.2</v>
      </c>
      <c r="S19" s="2">
        <v>5.241415141788985</v>
      </c>
      <c r="T19" s="2">
        <v>1.3736748197248343</v>
      </c>
      <c r="U19" s="1"/>
      <c r="V19" s="2">
        <v>224</v>
      </c>
      <c r="W19" s="2">
        <v>110</v>
      </c>
      <c r="X19" s="2">
        <v>132.48607114827885</v>
      </c>
      <c r="Y19" s="2">
        <v>0.8302759606848604</v>
      </c>
      <c r="Z19" s="1"/>
      <c r="AA19" s="2">
        <v>173</v>
      </c>
      <c r="AB19" s="2">
        <v>49.7</v>
      </c>
      <c r="AC19" s="2">
        <v>54.341781101537066</v>
      </c>
      <c r="AD19" s="2">
        <v>0.9145817268509484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>
        <v>70</v>
      </c>
      <c r="AQ19" s="2">
        <v>3.9</v>
      </c>
      <c r="AR19" s="2">
        <v>3.133976063211714</v>
      </c>
      <c r="AS19" s="2">
        <v>1.2444255863279505</v>
      </c>
    </row>
    <row r="20" spans="2:45" ht="15">
      <c r="B20" s="2">
        <v>43</v>
      </c>
      <c r="C20" s="2">
        <v>1.3</v>
      </c>
      <c r="D20" s="2">
        <v>1.205688296078575</v>
      </c>
      <c r="E20" s="2">
        <v>1.0782222936294297</v>
      </c>
      <c r="F20" s="1"/>
      <c r="G20" s="1"/>
      <c r="H20" s="1"/>
      <c r="I20" s="1"/>
      <c r="J20" s="1"/>
      <c r="K20" s="1"/>
      <c r="L20" s="2">
        <v>410</v>
      </c>
      <c r="M20" s="2">
        <v>1350</v>
      </c>
      <c r="N20" s="2">
        <v>1100.1626534068976</v>
      </c>
      <c r="O20" s="2">
        <v>1.227091281293203</v>
      </c>
      <c r="P20" s="1"/>
      <c r="Q20" s="2">
        <v>74</v>
      </c>
      <c r="R20" s="2">
        <v>7.2</v>
      </c>
      <c r="S20" s="2">
        <v>6.901704970886122</v>
      </c>
      <c r="T20" s="2">
        <v>1.0432204839778279</v>
      </c>
      <c r="U20" s="1"/>
      <c r="V20" s="2">
        <v>224</v>
      </c>
      <c r="W20" s="2">
        <v>160</v>
      </c>
      <c r="X20" s="2">
        <v>132.48607114827885</v>
      </c>
      <c r="Y20" s="2">
        <v>1.2076741246325242</v>
      </c>
      <c r="Z20" s="1"/>
      <c r="AA20" s="2">
        <v>183</v>
      </c>
      <c r="AB20" s="2">
        <v>58.6</v>
      </c>
      <c r="AC20" s="2">
        <v>64.0704202630218</v>
      </c>
      <c r="AD20" s="2">
        <v>0.9146186299299327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>
        <v>70</v>
      </c>
      <c r="AQ20" s="2">
        <v>4.3</v>
      </c>
      <c r="AR20" s="2">
        <v>3.133976063211714</v>
      </c>
      <c r="AS20" s="2">
        <v>1.372058979797484</v>
      </c>
    </row>
    <row r="21" spans="2:45" ht="15">
      <c r="B21" s="2">
        <v>45</v>
      </c>
      <c r="C21" s="2">
        <v>1.1</v>
      </c>
      <c r="D21" s="2">
        <v>1.3983108683044738</v>
      </c>
      <c r="E21" s="2">
        <v>0.7866634129317814</v>
      </c>
      <c r="F21" s="1"/>
      <c r="G21" s="1"/>
      <c r="H21" s="1"/>
      <c r="I21" s="1"/>
      <c r="J21" s="1"/>
      <c r="K21" s="1"/>
      <c r="L21" s="2">
        <v>413</v>
      </c>
      <c r="M21" s="2">
        <v>980</v>
      </c>
      <c r="N21" s="2">
        <v>1123.6764259943936</v>
      </c>
      <c r="O21" s="2">
        <v>0.8721371894340066</v>
      </c>
      <c r="P21" s="1"/>
      <c r="Q21" s="2">
        <v>75</v>
      </c>
      <c r="R21" s="2">
        <v>7.9</v>
      </c>
      <c r="S21" s="2">
        <v>7.209872778519972</v>
      </c>
      <c r="T21" s="2">
        <v>1.095719750220294</v>
      </c>
      <c r="U21" s="1"/>
      <c r="V21" s="2">
        <v>225</v>
      </c>
      <c r="W21" s="2">
        <v>112</v>
      </c>
      <c r="X21" s="2">
        <v>133.76084991840077</v>
      </c>
      <c r="Y21" s="2">
        <v>0.8373152538154796</v>
      </c>
      <c r="Z21" s="1"/>
      <c r="AA21" s="2">
        <v>209</v>
      </c>
      <c r="AB21" s="2">
        <v>99.8</v>
      </c>
      <c r="AC21" s="2">
        <v>94.56815318674505</v>
      </c>
      <c r="AD21" s="2">
        <v>1.055323559115335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>
        <v>72</v>
      </c>
      <c r="AQ21" s="2">
        <v>3.8</v>
      </c>
      <c r="AR21" s="2">
        <v>3.437937939422914</v>
      </c>
      <c r="AS21" s="2">
        <v>1.1053137278673102</v>
      </c>
    </row>
    <row r="22" spans="2:45" ht="15">
      <c r="B22" s="2">
        <v>45</v>
      </c>
      <c r="C22" s="2">
        <v>1.2</v>
      </c>
      <c r="D22" s="2">
        <v>1.3983108683044738</v>
      </c>
      <c r="E22" s="2">
        <v>0.8581782686528523</v>
      </c>
      <c r="F22" s="1"/>
      <c r="G22" s="1"/>
      <c r="H22" s="1"/>
      <c r="I22" s="1"/>
      <c r="J22" s="1"/>
      <c r="K22" s="1"/>
      <c r="L22" s="2">
        <v>419</v>
      </c>
      <c r="M22" s="2">
        <v>1450</v>
      </c>
      <c r="N22" s="2">
        <v>1171.686826676062</v>
      </c>
      <c r="O22" s="2">
        <v>1.237532049509748</v>
      </c>
      <c r="P22" s="1"/>
      <c r="Q22" s="2">
        <v>77</v>
      </c>
      <c r="R22" s="2">
        <v>8.4</v>
      </c>
      <c r="S22" s="2">
        <v>7.85457603361684</v>
      </c>
      <c r="T22" s="2">
        <v>1.069440280932898</v>
      </c>
      <c r="U22" s="1"/>
      <c r="V22" s="2">
        <v>229</v>
      </c>
      <c r="W22" s="2">
        <v>108</v>
      </c>
      <c r="X22" s="2">
        <v>138.92531948700923</v>
      </c>
      <c r="Y22" s="2">
        <v>0.7773960887676704</v>
      </c>
      <c r="Z22" s="1"/>
      <c r="AA22" s="2">
        <v>214</v>
      </c>
      <c r="AB22" s="2">
        <v>84.1</v>
      </c>
      <c r="AC22" s="2">
        <v>101.35281998692255</v>
      </c>
      <c r="AD22" s="2">
        <v>0.829774642785976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>
        <v>74</v>
      </c>
      <c r="AQ22" s="2">
        <v>3.5</v>
      </c>
      <c r="AR22" s="2">
        <v>3.761826972715997</v>
      </c>
      <c r="AS22" s="2">
        <v>0.9303989857547964</v>
      </c>
    </row>
    <row r="23" spans="2:45" ht="15">
      <c r="B23" s="2">
        <v>45</v>
      </c>
      <c r="C23" s="2">
        <v>1.4</v>
      </c>
      <c r="D23" s="2">
        <v>1.3983108683044738</v>
      </c>
      <c r="E23" s="2">
        <v>1.0012079800949945</v>
      </c>
      <c r="F23" s="1"/>
      <c r="G23" s="1"/>
      <c r="H23" s="1"/>
      <c r="I23" s="1"/>
      <c r="J23" s="1"/>
      <c r="K23" s="1"/>
      <c r="L23" s="2">
        <v>420</v>
      </c>
      <c r="M23" s="2">
        <v>1000</v>
      </c>
      <c r="N23" s="2">
        <v>1179.8168910087536</v>
      </c>
      <c r="O23" s="2">
        <v>0.847589153554999</v>
      </c>
      <c r="P23" s="1"/>
      <c r="Q23" s="2">
        <v>78</v>
      </c>
      <c r="R23" s="2">
        <v>8.5</v>
      </c>
      <c r="S23" s="2">
        <v>8.191427067684593</v>
      </c>
      <c r="T23" s="2">
        <v>1.037670228858258</v>
      </c>
      <c r="U23" s="1"/>
      <c r="V23" s="2">
        <v>230</v>
      </c>
      <c r="W23" s="2">
        <v>108</v>
      </c>
      <c r="X23" s="2">
        <v>140.23279708081293</v>
      </c>
      <c r="Y23" s="2">
        <v>0.7701479414816357</v>
      </c>
      <c r="Z23" s="1"/>
      <c r="AA23" s="2">
        <v>232</v>
      </c>
      <c r="AB23" s="2">
        <v>138.4</v>
      </c>
      <c r="AC23" s="2">
        <v>128.41857385366285</v>
      </c>
      <c r="AD23" s="2">
        <v>1.0777257202506494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>
        <v>74</v>
      </c>
      <c r="AQ23" s="2">
        <v>4.3</v>
      </c>
      <c r="AR23" s="2">
        <v>3.761826972715997</v>
      </c>
      <c r="AS23" s="2">
        <v>1.1430616110701783</v>
      </c>
    </row>
    <row r="24" spans="2:45" ht="15">
      <c r="B24" s="2">
        <v>46</v>
      </c>
      <c r="C24" s="2">
        <v>1.8</v>
      </c>
      <c r="D24" s="2">
        <v>1.5021833642985147</v>
      </c>
      <c r="E24" s="2">
        <v>1.1982558473083336</v>
      </c>
      <c r="F24" s="1"/>
      <c r="G24" s="1"/>
      <c r="H24" s="1"/>
      <c r="I24" s="1"/>
      <c r="J24" s="1"/>
      <c r="K24" s="1"/>
      <c r="L24" s="2">
        <v>420</v>
      </c>
      <c r="M24" s="2">
        <v>1200</v>
      </c>
      <c r="N24" s="2">
        <v>1179.8168910087536</v>
      </c>
      <c r="O24" s="2">
        <v>1.0171069842659988</v>
      </c>
      <c r="P24" s="1"/>
      <c r="Q24" s="2">
        <v>80</v>
      </c>
      <c r="R24" s="2">
        <v>9.3</v>
      </c>
      <c r="S24" s="2">
        <v>8.894920845155097</v>
      </c>
      <c r="T24" s="2">
        <v>1.0455405013598904</v>
      </c>
      <c r="U24" s="1"/>
      <c r="V24" s="2">
        <v>231</v>
      </c>
      <c r="W24" s="2">
        <v>155</v>
      </c>
      <c r="X24" s="2">
        <v>141.54682733091323</v>
      </c>
      <c r="Y24" s="2">
        <v>1.0950439718273266</v>
      </c>
      <c r="Z24" s="1"/>
      <c r="AA24" s="2">
        <v>233</v>
      </c>
      <c r="AB24" s="2">
        <v>115</v>
      </c>
      <c r="AC24" s="2">
        <v>130.04755866236644</v>
      </c>
      <c r="AD24" s="2">
        <v>0.8842918789315116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>
        <v>74</v>
      </c>
      <c r="AQ24" s="2">
        <v>4.6</v>
      </c>
      <c r="AR24" s="2">
        <v>3.761826972715997</v>
      </c>
      <c r="AS24" s="2">
        <v>1.2228100955634467</v>
      </c>
    </row>
    <row r="25" spans="2:45" ht="15">
      <c r="B25" s="2">
        <v>47</v>
      </c>
      <c r="C25" s="2">
        <v>1.6</v>
      </c>
      <c r="D25" s="2">
        <v>1.6112869158413488</v>
      </c>
      <c r="E25" s="2">
        <v>0.9929950924752249</v>
      </c>
      <c r="F25" s="1"/>
      <c r="G25" s="1"/>
      <c r="H25" s="1"/>
      <c r="I25" s="1"/>
      <c r="J25" s="1"/>
      <c r="K25" s="1"/>
      <c r="L25" s="2">
        <v>425</v>
      </c>
      <c r="M25" s="2">
        <v>1200</v>
      </c>
      <c r="N25" s="2">
        <v>1221.021948356866</v>
      </c>
      <c r="O25" s="2">
        <v>0.9827833165610533</v>
      </c>
      <c r="P25" s="1"/>
      <c r="Q25" s="2">
        <v>82</v>
      </c>
      <c r="R25" s="2">
        <v>9.1</v>
      </c>
      <c r="S25" s="2">
        <v>9.639200116643481</v>
      </c>
      <c r="T25" s="2">
        <v>0.9440617364388488</v>
      </c>
      <c r="U25" s="1"/>
      <c r="V25" s="2">
        <v>231</v>
      </c>
      <c r="W25" s="2">
        <v>165</v>
      </c>
      <c r="X25" s="2">
        <v>141.54682733091323</v>
      </c>
      <c r="Y25" s="2">
        <v>1.1656919700097348</v>
      </c>
      <c r="Z25" s="1"/>
      <c r="AA25" s="2">
        <v>235</v>
      </c>
      <c r="AB25" s="2">
        <v>160</v>
      </c>
      <c r="AC25" s="2">
        <v>133.3462452697598</v>
      </c>
      <c r="AD25" s="2">
        <v>1.199883803824544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>
        <v>75</v>
      </c>
      <c r="AQ25" s="2">
        <v>4.5</v>
      </c>
      <c r="AR25" s="2">
        <v>3.9314672748588064</v>
      </c>
      <c r="AS25" s="2">
        <v>1.1446108247617581</v>
      </c>
    </row>
    <row r="26" spans="2:45" ht="15">
      <c r="B26" s="2">
        <v>48</v>
      </c>
      <c r="C26" s="2">
        <v>1.8</v>
      </c>
      <c r="D26" s="2">
        <v>1.725765226136963</v>
      </c>
      <c r="E26" s="2">
        <v>1.0430155694058154</v>
      </c>
      <c r="F26" s="1"/>
      <c r="G26" s="1"/>
      <c r="H26" s="1"/>
      <c r="I26" s="1"/>
      <c r="J26" s="1"/>
      <c r="K26" s="1"/>
      <c r="L26" s="2">
        <v>425</v>
      </c>
      <c r="M26" s="2">
        <v>1300</v>
      </c>
      <c r="N26" s="2">
        <v>1221.021948356866</v>
      </c>
      <c r="O26" s="2">
        <v>1.0646819262744744</v>
      </c>
      <c r="P26" s="1"/>
      <c r="Q26" s="2">
        <v>83</v>
      </c>
      <c r="R26" s="2">
        <v>10.2</v>
      </c>
      <c r="S26" s="2">
        <v>10.027034924223774</v>
      </c>
      <c r="T26" s="2">
        <v>1.0172498726775518</v>
      </c>
      <c r="U26" s="1"/>
      <c r="V26" s="2">
        <v>233</v>
      </c>
      <c r="W26" s="2">
        <v>143</v>
      </c>
      <c r="X26" s="2">
        <v>144.19456282465347</v>
      </c>
      <c r="Y26" s="2">
        <v>0.9917156181117168</v>
      </c>
      <c r="Z26" s="1"/>
      <c r="AA26" s="2">
        <v>240</v>
      </c>
      <c r="AB26" s="2">
        <v>144</v>
      </c>
      <c r="AC26" s="2">
        <v>141.83300267576277</v>
      </c>
      <c r="AD26" s="2">
        <v>1.0152785126406094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>
        <v>78</v>
      </c>
      <c r="AQ26" s="2">
        <v>4.9</v>
      </c>
      <c r="AR26" s="2">
        <v>4.4722505462063245</v>
      </c>
      <c r="AS26" s="2">
        <v>1.0956452348485983</v>
      </c>
    </row>
    <row r="27" spans="2:45" ht="15">
      <c r="B27" s="2">
        <v>50</v>
      </c>
      <c r="C27" s="2">
        <v>2.3</v>
      </c>
      <c r="D27" s="2">
        <v>1.9714249121208254</v>
      </c>
      <c r="E27" s="2">
        <v>1.166668832203048</v>
      </c>
      <c r="F27" s="1"/>
      <c r="G27" s="1"/>
      <c r="H27" s="1"/>
      <c r="I27" s="1"/>
      <c r="J27" s="1"/>
      <c r="K27" s="1"/>
      <c r="L27" s="2">
        <v>425</v>
      </c>
      <c r="M27" s="2">
        <v>1600</v>
      </c>
      <c r="N27" s="2">
        <v>1221.021948356866</v>
      </c>
      <c r="O27" s="2">
        <v>1.3103777554147378</v>
      </c>
      <c r="P27" s="1"/>
      <c r="Q27" s="2">
        <v>84</v>
      </c>
      <c r="R27" s="2">
        <v>11.3</v>
      </c>
      <c r="S27" s="2">
        <v>10.425547842654225</v>
      </c>
      <c r="T27" s="2">
        <v>1.0838758951129757</v>
      </c>
      <c r="U27" s="1"/>
      <c r="V27" s="2">
        <v>234</v>
      </c>
      <c r="W27" s="2">
        <v>146</v>
      </c>
      <c r="X27" s="2">
        <v>145.52827654161513</v>
      </c>
      <c r="Y27" s="2">
        <v>1.0032414556785463</v>
      </c>
      <c r="Z27" s="1"/>
      <c r="AA27" s="2">
        <v>247</v>
      </c>
      <c r="AB27" s="2">
        <v>180</v>
      </c>
      <c r="AC27" s="2">
        <v>154.3011550447115</v>
      </c>
      <c r="AD27" s="2">
        <v>1.1665499195248525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>
        <v>79</v>
      </c>
      <c r="AQ27" s="2">
        <v>4.8</v>
      </c>
      <c r="AR27" s="2">
        <v>4.6634342004529685</v>
      </c>
      <c r="AS27" s="2">
        <v>1.0292843843564399</v>
      </c>
    </row>
    <row r="28" spans="2:45" ht="15">
      <c r="B28" s="2">
        <v>51</v>
      </c>
      <c r="C28" s="2">
        <v>2.1</v>
      </c>
      <c r="D28" s="2">
        <v>2.102897633977059</v>
      </c>
      <c r="E28" s="2">
        <v>0.9986220755921539</v>
      </c>
      <c r="F28" s="1"/>
      <c r="G28" s="1"/>
      <c r="H28" s="1"/>
      <c r="I28" s="1"/>
      <c r="J28" s="1"/>
      <c r="K28" s="1"/>
      <c r="L28" s="2">
        <v>430</v>
      </c>
      <c r="M28" s="2">
        <v>1250</v>
      </c>
      <c r="N28" s="2">
        <v>1263.1588090250336</v>
      </c>
      <c r="O28" s="2">
        <v>0.9895826170620697</v>
      </c>
      <c r="P28" s="1"/>
      <c r="Q28" s="2">
        <v>90</v>
      </c>
      <c r="R28" s="2">
        <v>10.8</v>
      </c>
      <c r="S28" s="2">
        <v>13.049950268034058</v>
      </c>
      <c r="T28" s="2">
        <v>0.8275893607391497</v>
      </c>
      <c r="U28" s="1"/>
      <c r="V28" s="2">
        <v>236</v>
      </c>
      <c r="W28" s="2">
        <v>135</v>
      </c>
      <c r="X28" s="2">
        <v>148.21541698331833</v>
      </c>
      <c r="Y28" s="2">
        <v>0.9108364213905917</v>
      </c>
      <c r="Z28" s="1"/>
      <c r="AA28" s="2">
        <v>255</v>
      </c>
      <c r="AB28" s="2">
        <v>180</v>
      </c>
      <c r="AC28" s="2">
        <v>169.41018958451608</v>
      </c>
      <c r="AD28" s="2">
        <v>1.0625098787827094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>
        <v>80</v>
      </c>
      <c r="AQ28" s="2">
        <v>4.8</v>
      </c>
      <c r="AR28" s="2">
        <v>4.860230865087293</v>
      </c>
      <c r="AS28" s="2">
        <v>0.9876074065699323</v>
      </c>
    </row>
    <row r="29" spans="2:45" ht="15">
      <c r="B29" s="2">
        <v>52</v>
      </c>
      <c r="C29" s="2">
        <v>2.7</v>
      </c>
      <c r="D29" s="2">
        <v>2.240327783550566</v>
      </c>
      <c r="E29" s="2">
        <v>1.2051807864119448</v>
      </c>
      <c r="F29" s="1"/>
      <c r="G29" s="1"/>
      <c r="H29" s="1"/>
      <c r="I29" s="1"/>
      <c r="J29" s="1"/>
      <c r="K29" s="1"/>
      <c r="L29" s="2">
        <v>433</v>
      </c>
      <c r="M29" s="2">
        <v>1250</v>
      </c>
      <c r="N29" s="2">
        <v>1288.8922969018167</v>
      </c>
      <c r="O29" s="2">
        <v>0.9698250218460422</v>
      </c>
      <c r="P29" s="1"/>
      <c r="Q29" s="2">
        <v>95</v>
      </c>
      <c r="R29" s="2">
        <v>19.6</v>
      </c>
      <c r="S29" s="2">
        <v>15.56051257005776</v>
      </c>
      <c r="T29" s="2">
        <v>1.259598609734438</v>
      </c>
      <c r="U29" s="1"/>
      <c r="V29" s="2">
        <v>236</v>
      </c>
      <c r="W29" s="2">
        <v>160</v>
      </c>
      <c r="X29" s="2">
        <v>148.21541698331833</v>
      </c>
      <c r="Y29" s="2">
        <v>1.0795098327592199</v>
      </c>
      <c r="Z29" s="1"/>
      <c r="AA29" s="2">
        <v>260</v>
      </c>
      <c r="AB29" s="2">
        <v>200</v>
      </c>
      <c r="AC29" s="2">
        <v>179.3306885330219</v>
      </c>
      <c r="AD29" s="2">
        <v>1.1152580834661328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>
        <v>80</v>
      </c>
      <c r="AQ29" s="2">
        <v>5.8</v>
      </c>
      <c r="AR29" s="2">
        <v>4.860230865087293</v>
      </c>
      <c r="AS29" s="2">
        <v>1.193358949605335</v>
      </c>
    </row>
    <row r="30" spans="2:45" ht="15">
      <c r="B30" s="2">
        <v>53</v>
      </c>
      <c r="C30" s="2">
        <v>2.2</v>
      </c>
      <c r="D30" s="2">
        <v>2.3838629336443766</v>
      </c>
      <c r="E30" s="2">
        <v>0.9228718517959033</v>
      </c>
      <c r="F30" s="1"/>
      <c r="G30" s="1"/>
      <c r="H30" s="1"/>
      <c r="I30" s="1"/>
      <c r="J30" s="1"/>
      <c r="K30" s="1"/>
      <c r="L30" s="2">
        <v>435</v>
      </c>
      <c r="M30" s="2">
        <v>1400</v>
      </c>
      <c r="N30" s="2">
        <v>1306.2373417802503</v>
      </c>
      <c r="O30" s="2">
        <v>1.071780721022691</v>
      </c>
      <c r="P30" s="1"/>
      <c r="Q30" s="2">
        <v>97</v>
      </c>
      <c r="R30" s="2">
        <v>15.7</v>
      </c>
      <c r="S30" s="2">
        <v>16.652115791523187</v>
      </c>
      <c r="T30" s="2">
        <v>0.9428231341024025</v>
      </c>
      <c r="U30" s="1"/>
      <c r="V30" s="2">
        <v>240</v>
      </c>
      <c r="W30" s="2">
        <v>148</v>
      </c>
      <c r="X30" s="2">
        <v>153.66866691967067</v>
      </c>
      <c r="Y30" s="2">
        <v>0.9631111075972701</v>
      </c>
      <c r="Z30" s="1"/>
      <c r="AA30" s="2">
        <v>267</v>
      </c>
      <c r="AB30" s="2">
        <v>157</v>
      </c>
      <c r="AC30" s="2">
        <v>193.85132925224323</v>
      </c>
      <c r="AD30" s="2">
        <v>0.8098990118128541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>
        <v>80</v>
      </c>
      <c r="AQ30" s="2">
        <v>5.9</v>
      </c>
      <c r="AR30" s="2">
        <v>4.860230865087293</v>
      </c>
      <c r="AS30" s="2">
        <v>1.2139341039088751</v>
      </c>
    </row>
    <row r="31" spans="2:45" ht="15">
      <c r="B31" s="2">
        <v>54</v>
      </c>
      <c r="C31" s="2">
        <v>2.7</v>
      </c>
      <c r="D31" s="2">
        <v>2.5336513972887262</v>
      </c>
      <c r="E31" s="2">
        <v>1.0656556789498683</v>
      </c>
      <c r="F31" s="1"/>
      <c r="G31" s="1"/>
      <c r="H31" s="1"/>
      <c r="I31" s="1"/>
      <c r="J31" s="1"/>
      <c r="K31" s="1"/>
      <c r="L31" s="2">
        <v>440</v>
      </c>
      <c r="M31" s="2">
        <v>1100</v>
      </c>
      <c r="N31" s="2">
        <v>1350.2674040074191</v>
      </c>
      <c r="O31" s="2">
        <v>0.8146534506686173</v>
      </c>
      <c r="P31" s="1"/>
      <c r="Q31" s="2">
        <v>98</v>
      </c>
      <c r="R31" s="2">
        <v>15.6</v>
      </c>
      <c r="S31" s="2">
        <v>17.217309344243468</v>
      </c>
      <c r="T31" s="2">
        <v>0.9060649192096785</v>
      </c>
      <c r="U31" s="1"/>
      <c r="V31" s="2">
        <v>240</v>
      </c>
      <c r="W31" s="2">
        <v>180</v>
      </c>
      <c r="X31" s="2">
        <v>153.66866691967067</v>
      </c>
      <c r="Y31" s="2">
        <v>1.171351347077761</v>
      </c>
      <c r="Z31" s="1"/>
      <c r="AA31" s="2">
        <v>296</v>
      </c>
      <c r="AB31" s="2">
        <v>94.2</v>
      </c>
      <c r="AC31" s="2">
        <v>262.244787778718</v>
      </c>
      <c r="AD31" s="2">
        <v>0.35920637659912585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>
        <v>80</v>
      </c>
      <c r="AQ31" s="2">
        <v>6.7</v>
      </c>
      <c r="AR31" s="2">
        <v>4.860230865087293</v>
      </c>
      <c r="AS31" s="2">
        <v>1.3785353383371972</v>
      </c>
    </row>
    <row r="32" spans="2:45" ht="15">
      <c r="B32" s="2">
        <v>58</v>
      </c>
      <c r="C32" s="2">
        <v>4.4</v>
      </c>
      <c r="D32" s="2">
        <v>3.198329984962613</v>
      </c>
      <c r="E32" s="2">
        <v>1.3757179592747477</v>
      </c>
      <c r="F32" s="1"/>
      <c r="G32" s="1"/>
      <c r="H32" s="1"/>
      <c r="I32" s="1"/>
      <c r="J32" s="1"/>
      <c r="K32" s="1"/>
      <c r="L32" s="2">
        <v>441</v>
      </c>
      <c r="M32" s="2">
        <v>1600</v>
      </c>
      <c r="N32" s="2">
        <v>1359.188466646594</v>
      </c>
      <c r="O32" s="2">
        <v>1.1771730258626598</v>
      </c>
      <c r="P32" s="1"/>
      <c r="Q32" s="2">
        <v>100</v>
      </c>
      <c r="R32" s="2">
        <v>18.2</v>
      </c>
      <c r="S32" s="2">
        <v>18.387320905147103</v>
      </c>
      <c r="T32" s="2">
        <v>0.9898124960067093</v>
      </c>
      <c r="U32" s="1"/>
      <c r="V32" s="2">
        <v>240</v>
      </c>
      <c r="W32" s="2">
        <v>185</v>
      </c>
      <c r="X32" s="2">
        <v>153.66866691967067</v>
      </c>
      <c r="Y32" s="2">
        <v>1.2038888844965876</v>
      </c>
      <c r="Z32" s="1"/>
      <c r="AA32" s="2">
        <v>299</v>
      </c>
      <c r="AB32" s="2">
        <v>280</v>
      </c>
      <c r="AC32" s="2">
        <v>270.1107078008265</v>
      </c>
      <c r="AD32" s="2">
        <v>1.0366119961688658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>
        <v>81</v>
      </c>
      <c r="AQ32" s="2">
        <v>5.1</v>
      </c>
      <c r="AR32" s="2">
        <v>5.0627320752061555</v>
      </c>
      <c r="AS32" s="2">
        <v>1.0073612279378474</v>
      </c>
    </row>
    <row r="33" spans="2:45" ht="15">
      <c r="B33" s="2">
        <v>60</v>
      </c>
      <c r="C33" s="2">
        <v>4.1</v>
      </c>
      <c r="D33" s="2">
        <v>3.572098019449217</v>
      </c>
      <c r="E33" s="2">
        <v>1.147784852956577</v>
      </c>
      <c r="F33" s="1"/>
      <c r="G33" s="1"/>
      <c r="H33" s="1"/>
      <c r="I33" s="1"/>
      <c r="J33" s="1"/>
      <c r="K33" s="1"/>
      <c r="L33" s="2">
        <v>445</v>
      </c>
      <c r="M33" s="2">
        <v>1450</v>
      </c>
      <c r="N33" s="2">
        <v>1395.2588418531172</v>
      </c>
      <c r="O33" s="2">
        <v>1.0392336937812758</v>
      </c>
      <c r="P33" s="1"/>
      <c r="Q33" s="2">
        <v>100</v>
      </c>
      <c r="R33" s="2">
        <v>19.4</v>
      </c>
      <c r="S33" s="2">
        <v>18.387320905147103</v>
      </c>
      <c r="T33" s="2">
        <v>1.055074858380778</v>
      </c>
      <c r="U33" s="1"/>
      <c r="V33" s="2">
        <v>241</v>
      </c>
      <c r="W33" s="2">
        <v>160</v>
      </c>
      <c r="X33" s="2">
        <v>155.04845549492447</v>
      </c>
      <c r="Y33" s="2">
        <v>1.0319354648794785</v>
      </c>
      <c r="Z33" s="1"/>
      <c r="AA33" s="2">
        <v>310</v>
      </c>
      <c r="AB33" s="2">
        <v>320</v>
      </c>
      <c r="AC33" s="2">
        <v>300.2796989046878</v>
      </c>
      <c r="AD33" s="2">
        <v>1.0656731079964605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>
        <v>81</v>
      </c>
      <c r="AQ33" s="2">
        <v>6.2</v>
      </c>
      <c r="AR33" s="2">
        <v>5.0627320752061555</v>
      </c>
      <c r="AS33" s="2">
        <v>1.2246352182773834</v>
      </c>
    </row>
    <row r="34" spans="2:45" ht="15">
      <c r="B34" s="2">
        <v>61</v>
      </c>
      <c r="C34" s="2">
        <v>3.9</v>
      </c>
      <c r="D34" s="2">
        <v>3.7698725270805404</v>
      </c>
      <c r="E34" s="2">
        <v>1.0345177381953103</v>
      </c>
      <c r="F34" s="1"/>
      <c r="G34" s="1"/>
      <c r="H34" s="1"/>
      <c r="I34" s="1"/>
      <c r="J34" s="1"/>
      <c r="K34" s="1"/>
      <c r="L34" s="2">
        <v>445</v>
      </c>
      <c r="M34" s="2">
        <v>1550</v>
      </c>
      <c r="N34" s="2">
        <v>1395.2588418531172</v>
      </c>
      <c r="O34" s="2">
        <v>1.1109049830075708</v>
      </c>
      <c r="P34" s="1"/>
      <c r="Q34" s="2">
        <v>102</v>
      </c>
      <c r="R34" s="2">
        <v>21</v>
      </c>
      <c r="S34" s="2">
        <v>19.611290916749432</v>
      </c>
      <c r="T34" s="2">
        <v>1.0708117119441898</v>
      </c>
      <c r="U34" s="1"/>
      <c r="V34" s="2">
        <v>242</v>
      </c>
      <c r="W34" s="2">
        <v>162</v>
      </c>
      <c r="X34" s="2">
        <v>156.43484274658164</v>
      </c>
      <c r="Y34" s="2">
        <v>1.0355749215181793</v>
      </c>
      <c r="Z34" s="1"/>
      <c r="AA34" s="2">
        <v>310</v>
      </c>
      <c r="AB34" s="2">
        <v>350</v>
      </c>
      <c r="AC34" s="2">
        <v>300.2796989046878</v>
      </c>
      <c r="AD34" s="2">
        <v>1.1655799618711287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>
        <v>82</v>
      </c>
      <c r="AQ34" s="2">
        <v>5.7</v>
      </c>
      <c r="AR34" s="2">
        <v>5.271029693737181</v>
      </c>
      <c r="AS34" s="2">
        <v>1.0813826389125647</v>
      </c>
    </row>
    <row r="35" spans="2:45" ht="15">
      <c r="B35" s="2">
        <v>63</v>
      </c>
      <c r="C35" s="2">
        <v>4.8</v>
      </c>
      <c r="D35" s="2">
        <v>4.187971955040725</v>
      </c>
      <c r="E35" s="2">
        <v>1.1461394802853506</v>
      </c>
      <c r="F35" s="1"/>
      <c r="G35" s="1"/>
      <c r="H35" s="1"/>
      <c r="I35" s="1"/>
      <c r="J35" s="1"/>
      <c r="K35" s="1"/>
      <c r="L35" s="2">
        <v>448</v>
      </c>
      <c r="M35" s="2">
        <v>1550</v>
      </c>
      <c r="N35" s="2">
        <v>1422.7192566951708</v>
      </c>
      <c r="O35" s="2">
        <v>1.0894630073402458</v>
      </c>
      <c r="P35" s="1"/>
      <c r="Q35" s="2">
        <v>105</v>
      </c>
      <c r="R35" s="2">
        <v>19.1</v>
      </c>
      <c r="S35" s="2">
        <v>21.551388385795594</v>
      </c>
      <c r="T35" s="2">
        <v>0.8862538068586203</v>
      </c>
      <c r="U35" s="1"/>
      <c r="V35" s="2">
        <v>243</v>
      </c>
      <c r="W35" s="2">
        <v>152</v>
      </c>
      <c r="X35" s="2">
        <v>157.82783276917013</v>
      </c>
      <c r="Y35" s="2">
        <v>0.9630747462794247</v>
      </c>
      <c r="Z35" s="1"/>
      <c r="AA35" s="2">
        <v>320</v>
      </c>
      <c r="AB35" s="2">
        <v>350</v>
      </c>
      <c r="AC35" s="2">
        <v>329.56061344083713</v>
      </c>
      <c r="AD35" s="2">
        <v>1.062020113222153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>
        <v>82</v>
      </c>
      <c r="AQ35" s="2">
        <v>6.2</v>
      </c>
      <c r="AR35" s="2">
        <v>5.271029693737181</v>
      </c>
      <c r="AS35" s="2">
        <v>1.176240765132965</v>
      </c>
    </row>
    <row r="36" spans="2:45" ht="15">
      <c r="B36" s="2">
        <v>63</v>
      </c>
      <c r="C36" s="2">
        <v>6.1</v>
      </c>
      <c r="D36" s="2">
        <v>4.187971955040725</v>
      </c>
      <c r="E36" s="2">
        <v>1.4565522561959663</v>
      </c>
      <c r="F36" s="1"/>
      <c r="G36" s="1"/>
      <c r="H36" s="1"/>
      <c r="I36" s="1"/>
      <c r="J36" s="1"/>
      <c r="K36" s="1"/>
      <c r="L36" s="2">
        <v>450</v>
      </c>
      <c r="M36" s="2">
        <v>1700</v>
      </c>
      <c r="N36" s="2">
        <v>1441.2214903658821</v>
      </c>
      <c r="O36" s="2">
        <v>1.1795549895446134</v>
      </c>
      <c r="P36" s="1"/>
      <c r="Q36" s="2">
        <v>107</v>
      </c>
      <c r="R36" s="2">
        <v>24.3</v>
      </c>
      <c r="S36" s="2">
        <v>22.916206336314968</v>
      </c>
      <c r="T36" s="2">
        <v>1.060384936467087</v>
      </c>
      <c r="U36" s="1"/>
      <c r="V36" s="2">
        <v>244</v>
      </c>
      <c r="W36" s="2">
        <v>143</v>
      </c>
      <c r="X36" s="2">
        <v>159.22742964285837</v>
      </c>
      <c r="Y36" s="2">
        <v>0.898086468648926</v>
      </c>
      <c r="Z36" s="1"/>
      <c r="AA36" s="2">
        <v>325</v>
      </c>
      <c r="AB36" s="2">
        <v>400</v>
      </c>
      <c r="AC36" s="2">
        <v>344.88065116264283</v>
      </c>
      <c r="AD36" s="2">
        <v>1.1598215169553345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>
        <v>82</v>
      </c>
      <c r="AQ36" s="2">
        <v>6.4</v>
      </c>
      <c r="AR36" s="2">
        <v>5.271029693737181</v>
      </c>
      <c r="AS36" s="2">
        <v>1.2141840156211252</v>
      </c>
    </row>
    <row r="37" spans="2:45" ht="15">
      <c r="B37" s="2">
        <v>65</v>
      </c>
      <c r="C37" s="2">
        <v>5.1</v>
      </c>
      <c r="D37" s="2">
        <v>4.637172146788238</v>
      </c>
      <c r="E37" s="2">
        <v>1.0998082103836326</v>
      </c>
      <c r="F37" s="1"/>
      <c r="G37" s="1"/>
      <c r="H37" s="1"/>
      <c r="I37" s="1"/>
      <c r="J37" s="1"/>
      <c r="K37" s="1"/>
      <c r="L37" s="2">
        <v>455</v>
      </c>
      <c r="M37" s="2">
        <v>1250</v>
      </c>
      <c r="N37" s="2">
        <v>1488.1651736332472</v>
      </c>
      <c r="O37" s="2">
        <v>0.8399605246427154</v>
      </c>
      <c r="P37" s="1"/>
      <c r="Q37" s="2">
        <v>110</v>
      </c>
      <c r="R37" s="2">
        <v>28.4</v>
      </c>
      <c r="S37" s="2">
        <v>25.07399721810585</v>
      </c>
      <c r="T37" s="2">
        <v>1.1326474894673935</v>
      </c>
      <c r="U37" s="1"/>
      <c r="V37" s="2">
        <v>245</v>
      </c>
      <c r="W37" s="2">
        <v>154</v>
      </c>
      <c r="X37" s="2">
        <v>160.63363743356336</v>
      </c>
      <c r="Y37" s="2">
        <v>0.9587033105920485</v>
      </c>
      <c r="Z37" s="1"/>
      <c r="AA37" s="2">
        <v>335</v>
      </c>
      <c r="AB37" s="2">
        <v>375</v>
      </c>
      <c r="AC37" s="2">
        <v>376.91297241899537</v>
      </c>
      <c r="AD37" s="2">
        <v>0.9949246309918227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>
        <v>83</v>
      </c>
      <c r="AQ37" s="2">
        <v>4.9</v>
      </c>
      <c r="AR37" s="2">
        <v>5.4852159085437036</v>
      </c>
      <c r="AS37" s="2">
        <v>0.8933103239141091</v>
      </c>
    </row>
    <row r="38" spans="2:45" ht="15">
      <c r="B38" s="2">
        <v>65</v>
      </c>
      <c r="C38" s="2">
        <v>6.1</v>
      </c>
      <c r="D38" s="2">
        <v>4.637172146788238</v>
      </c>
      <c r="E38" s="2">
        <v>1.3154568790863057</v>
      </c>
      <c r="F38" s="1"/>
      <c r="G38" s="1"/>
      <c r="H38" s="1"/>
      <c r="I38" s="1"/>
      <c r="J38" s="1"/>
      <c r="K38" s="1"/>
      <c r="L38" s="2">
        <v>455</v>
      </c>
      <c r="M38" s="2">
        <v>1450</v>
      </c>
      <c r="N38" s="2">
        <v>1488.1651736332472</v>
      </c>
      <c r="O38" s="2">
        <v>0.9743542085855499</v>
      </c>
      <c r="P38" s="1"/>
      <c r="Q38" s="2">
        <v>112</v>
      </c>
      <c r="R38" s="2">
        <v>26</v>
      </c>
      <c r="S38" s="2">
        <v>26.58824915273998</v>
      </c>
      <c r="T38" s="2">
        <v>0.9778755964952525</v>
      </c>
      <c r="U38" s="1"/>
      <c r="V38" s="2">
        <v>245</v>
      </c>
      <c r="W38" s="2">
        <v>155</v>
      </c>
      <c r="X38" s="2">
        <v>160.63363743356336</v>
      </c>
      <c r="Y38" s="2">
        <v>0.9649286567647241</v>
      </c>
      <c r="Z38" s="1"/>
      <c r="AA38" s="2">
        <v>335</v>
      </c>
      <c r="AB38" s="2">
        <v>415</v>
      </c>
      <c r="AC38" s="2">
        <v>376.91297241899537</v>
      </c>
      <c r="AD38" s="2">
        <v>1.1010499249642838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>
        <v>83</v>
      </c>
      <c r="AQ38" s="2">
        <v>6</v>
      </c>
      <c r="AR38" s="2">
        <v>5.4852159085437036</v>
      </c>
      <c r="AS38" s="2">
        <v>1.0938493762213581</v>
      </c>
    </row>
    <row r="39" spans="2:45" ht="15">
      <c r="B39" s="2">
        <v>74</v>
      </c>
      <c r="C39" s="2">
        <v>6.8</v>
      </c>
      <c r="D39" s="2">
        <v>7.077172902500862</v>
      </c>
      <c r="E39" s="2">
        <v>0.9608356463351465</v>
      </c>
      <c r="F39" s="1"/>
      <c r="G39" s="1"/>
      <c r="H39" s="1"/>
      <c r="I39" s="1"/>
      <c r="J39" s="1"/>
      <c r="K39" s="1"/>
      <c r="L39" s="2">
        <v>455</v>
      </c>
      <c r="M39" s="2">
        <v>1550</v>
      </c>
      <c r="N39" s="2">
        <v>1488.1651736332472</v>
      </c>
      <c r="O39" s="2">
        <v>1.0415510505569672</v>
      </c>
      <c r="P39" s="1"/>
      <c r="Q39" s="2">
        <v>112</v>
      </c>
      <c r="R39" s="2">
        <v>28.7</v>
      </c>
      <c r="S39" s="2">
        <v>26.58824915273998</v>
      </c>
      <c r="T39" s="2">
        <v>1.079424216131298</v>
      </c>
      <c r="U39" s="1"/>
      <c r="V39" s="2">
        <v>245</v>
      </c>
      <c r="W39" s="2">
        <v>185</v>
      </c>
      <c r="X39" s="2">
        <v>160.63363743356336</v>
      </c>
      <c r="Y39" s="2">
        <v>1.1516890419449932</v>
      </c>
      <c r="Z39" s="1"/>
      <c r="AA39" s="2">
        <v>340</v>
      </c>
      <c r="AB39" s="2">
        <v>370</v>
      </c>
      <c r="AC39" s="2">
        <v>393.63846882826056</v>
      </c>
      <c r="AD39" s="2">
        <v>0.9399487837186621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>
        <v>83</v>
      </c>
      <c r="AQ39" s="2">
        <v>6.7</v>
      </c>
      <c r="AR39" s="2">
        <v>5.4852159085437036</v>
      </c>
      <c r="AS39" s="2">
        <v>1.2214651367805165</v>
      </c>
    </row>
    <row r="40" spans="2:45" ht="15">
      <c r="B40" s="2">
        <v>75</v>
      </c>
      <c r="C40" s="2">
        <v>6.4</v>
      </c>
      <c r="D40" s="2">
        <v>7.393754415318336</v>
      </c>
      <c r="E40" s="2">
        <v>0.8655954256122599</v>
      </c>
      <c r="F40" s="1"/>
      <c r="G40" s="1"/>
      <c r="H40" s="1"/>
      <c r="I40" s="1"/>
      <c r="J40" s="1"/>
      <c r="K40" s="1"/>
      <c r="L40" s="2">
        <v>460</v>
      </c>
      <c r="M40" s="2">
        <v>1650</v>
      </c>
      <c r="N40" s="2">
        <v>1536.0997049155505</v>
      </c>
      <c r="O40" s="2">
        <v>1.0741490247800753</v>
      </c>
      <c r="P40" s="1"/>
      <c r="Q40" s="2">
        <v>113</v>
      </c>
      <c r="R40" s="2">
        <v>26.5</v>
      </c>
      <c r="S40" s="2">
        <v>27.368613178450822</v>
      </c>
      <c r="T40" s="2">
        <v>0.9682624335845142</v>
      </c>
      <c r="U40" s="1"/>
      <c r="V40" s="2">
        <v>246</v>
      </c>
      <c r="W40" s="2">
        <v>174</v>
      </c>
      <c r="X40" s="2">
        <v>162.04646019305972</v>
      </c>
      <c r="Y40" s="2">
        <v>1.0737661272742336</v>
      </c>
      <c r="Z40" s="1"/>
      <c r="AA40" s="2">
        <v>350</v>
      </c>
      <c r="AB40" s="2">
        <v>425</v>
      </c>
      <c r="AC40" s="2">
        <v>428.5411140268719</v>
      </c>
      <c r="AD40" s="2">
        <v>0.9917368161164348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>
        <v>85</v>
      </c>
      <c r="AQ40" s="2">
        <v>6</v>
      </c>
      <c r="AR40" s="2">
        <v>5.931624486166149</v>
      </c>
      <c r="AS40" s="2">
        <v>1.0115272829548325</v>
      </c>
    </row>
    <row r="41" spans="2:45" ht="15">
      <c r="B41" s="2">
        <v>75</v>
      </c>
      <c r="C41" s="2">
        <v>8.3</v>
      </c>
      <c r="D41" s="2">
        <v>7.393754415318336</v>
      </c>
      <c r="E41" s="2">
        <v>1.1225690675908995</v>
      </c>
      <c r="F41" s="1"/>
      <c r="G41" s="1"/>
      <c r="H41" s="1"/>
      <c r="I41" s="1"/>
      <c r="J41" s="1"/>
      <c r="K41" s="1"/>
      <c r="L41" s="2">
        <v>465</v>
      </c>
      <c r="M41" s="2">
        <v>1800</v>
      </c>
      <c r="N41" s="2">
        <v>1585.0348867766318</v>
      </c>
      <c r="O41" s="2">
        <v>1.1356216919998063</v>
      </c>
      <c r="P41" s="1"/>
      <c r="Q41" s="2">
        <v>117</v>
      </c>
      <c r="R41" s="2">
        <v>28.2</v>
      </c>
      <c r="S41" s="2">
        <v>30.64906230512164</v>
      </c>
      <c r="T41" s="2">
        <v>0.9200934018554823</v>
      </c>
      <c r="U41" s="1"/>
      <c r="V41" s="2">
        <v>247</v>
      </c>
      <c r="W41" s="2">
        <v>148</v>
      </c>
      <c r="X41" s="2">
        <v>163.46590195908703</v>
      </c>
      <c r="Y41" s="2">
        <v>0.9053875959834247</v>
      </c>
      <c r="Z41" s="1"/>
      <c r="AA41" s="2">
        <v>355</v>
      </c>
      <c r="AB41" s="2">
        <v>432</v>
      </c>
      <c r="AC41" s="2">
        <v>446.73143504667854</v>
      </c>
      <c r="AD41" s="2">
        <v>0.9670239569213676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>
        <v>85</v>
      </c>
      <c r="AQ41" s="2">
        <v>6.1</v>
      </c>
      <c r="AR41" s="2">
        <v>5.931624486166149</v>
      </c>
      <c r="AS41" s="2">
        <v>1.0283860710040797</v>
      </c>
    </row>
    <row r="42" spans="2:45" ht="15">
      <c r="B42" s="2">
        <v>75</v>
      </c>
      <c r="C42" s="2">
        <v>8.7</v>
      </c>
      <c r="D42" s="2">
        <v>7.393754415318336</v>
      </c>
      <c r="E42" s="2">
        <v>1.1766687816916657</v>
      </c>
      <c r="F42" s="1"/>
      <c r="G42" s="1"/>
      <c r="H42" s="1"/>
      <c r="I42" s="1"/>
      <c r="J42" s="1"/>
      <c r="K42" s="1"/>
      <c r="L42" s="2">
        <v>470</v>
      </c>
      <c r="M42" s="2">
        <v>1300</v>
      </c>
      <c r="N42" s="2">
        <v>1634.9805112116376</v>
      </c>
      <c r="O42" s="2">
        <v>0.7951165112277742</v>
      </c>
      <c r="P42" s="1"/>
      <c r="Q42" s="2">
        <v>118</v>
      </c>
      <c r="R42" s="2">
        <v>39.5</v>
      </c>
      <c r="S42" s="2">
        <v>31.509799453052448</v>
      </c>
      <c r="T42" s="2">
        <v>1.253578273605087</v>
      </c>
      <c r="U42" s="1"/>
      <c r="V42" s="2">
        <v>247</v>
      </c>
      <c r="W42" s="2">
        <v>150</v>
      </c>
      <c r="X42" s="2">
        <v>163.46590195908703</v>
      </c>
      <c r="Y42" s="2">
        <v>0.9176225634967142</v>
      </c>
      <c r="Z42" s="1"/>
      <c r="AA42" s="2">
        <v>358</v>
      </c>
      <c r="AB42" s="2">
        <v>470</v>
      </c>
      <c r="AC42" s="2">
        <v>457.885896408447</v>
      </c>
      <c r="AD42" s="2">
        <v>1.0264565990928598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>
        <v>85</v>
      </c>
      <c r="AQ42" s="2">
        <v>6.6</v>
      </c>
      <c r="AR42" s="2">
        <v>5.931624486166149</v>
      </c>
      <c r="AS42" s="2">
        <v>1.1126800112503157</v>
      </c>
    </row>
    <row r="43" spans="2:45" ht="15">
      <c r="B43" s="2">
        <v>77</v>
      </c>
      <c r="C43" s="2">
        <v>8.3</v>
      </c>
      <c r="D43" s="2">
        <v>8.056136890026735</v>
      </c>
      <c r="E43" s="2">
        <v>1.0302704774387785</v>
      </c>
      <c r="F43" s="1"/>
      <c r="G43" s="1"/>
      <c r="H43" s="1"/>
      <c r="I43" s="1"/>
      <c r="J43" s="1"/>
      <c r="K43" s="1"/>
      <c r="L43" s="2">
        <v>470</v>
      </c>
      <c r="M43" s="2">
        <v>1600</v>
      </c>
      <c r="N43" s="2">
        <v>1634.9805112116376</v>
      </c>
      <c r="O43" s="2">
        <v>0.978604936895722</v>
      </c>
      <c r="P43" s="1"/>
      <c r="Q43" s="2">
        <v>120</v>
      </c>
      <c r="R43" s="2">
        <v>33.7</v>
      </c>
      <c r="S43" s="2">
        <v>33.28125623650867</v>
      </c>
      <c r="T43" s="2">
        <v>1.0125819698786485</v>
      </c>
      <c r="U43" s="1"/>
      <c r="V43" s="2">
        <v>247</v>
      </c>
      <c r="W43" s="2">
        <v>167</v>
      </c>
      <c r="X43" s="2">
        <v>163.46590195908703</v>
      </c>
      <c r="Y43" s="2">
        <v>1.021619787359675</v>
      </c>
      <c r="Z43" s="1"/>
      <c r="AA43" s="2">
        <v>361</v>
      </c>
      <c r="AB43" s="2">
        <v>470</v>
      </c>
      <c r="AC43" s="2">
        <v>469.22229428423555</v>
      </c>
      <c r="AD43" s="2">
        <v>1.001657435559303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>
        <v>85</v>
      </c>
      <c r="AQ43" s="2">
        <v>7.1</v>
      </c>
      <c r="AR43" s="2">
        <v>5.931624486166149</v>
      </c>
      <c r="AS43" s="2">
        <v>1.1969739514965518</v>
      </c>
    </row>
    <row r="44" spans="2:45" ht="15">
      <c r="B44" s="2">
        <v>78</v>
      </c>
      <c r="C44" s="2">
        <v>6.1</v>
      </c>
      <c r="D44" s="2">
        <v>8.402264443116746</v>
      </c>
      <c r="E44" s="2">
        <v>0.7259947650180429</v>
      </c>
      <c r="F44" s="1"/>
      <c r="G44" s="1"/>
      <c r="H44" s="1"/>
      <c r="I44" s="1"/>
      <c r="J44" s="1"/>
      <c r="K44" s="1"/>
      <c r="L44" s="2">
        <v>470</v>
      </c>
      <c r="M44" s="2">
        <v>1625</v>
      </c>
      <c r="N44" s="2">
        <v>1634.9805112116376</v>
      </c>
      <c r="O44" s="2">
        <v>0.9938956390347178</v>
      </c>
      <c r="P44" s="1"/>
      <c r="Q44" s="2">
        <v>128</v>
      </c>
      <c r="R44" s="2">
        <v>52.5</v>
      </c>
      <c r="S44" s="2">
        <v>41.05955111066991</v>
      </c>
      <c r="T44" s="2">
        <v>1.2786306372053136</v>
      </c>
      <c r="U44" s="1"/>
      <c r="V44" s="2">
        <v>250</v>
      </c>
      <c r="W44" s="2">
        <v>180</v>
      </c>
      <c r="X44" s="2">
        <v>167.76398146539714</v>
      </c>
      <c r="Y44" s="2">
        <v>1.0729359092918682</v>
      </c>
      <c r="Z44" s="1"/>
      <c r="AA44" s="2">
        <v>362</v>
      </c>
      <c r="AB44" s="2">
        <v>500</v>
      </c>
      <c r="AC44" s="2">
        <v>473.04176911653934</v>
      </c>
      <c r="AD44" s="2">
        <v>1.056989113104765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>
        <v>86</v>
      </c>
      <c r="AQ44" s="2">
        <v>6.5</v>
      </c>
      <c r="AR44" s="2">
        <v>6.164032824167451</v>
      </c>
      <c r="AS44" s="2">
        <v>1.054504443019076</v>
      </c>
    </row>
    <row r="45" spans="2:45" ht="15">
      <c r="B45" s="2">
        <v>80</v>
      </c>
      <c r="C45" s="2">
        <v>9.4</v>
      </c>
      <c r="D45" s="2">
        <v>9.125212819110141</v>
      </c>
      <c r="E45" s="2">
        <v>1.0301129613453395</v>
      </c>
      <c r="F45" s="1"/>
      <c r="G45" s="1"/>
      <c r="H45" s="1"/>
      <c r="I45" s="1"/>
      <c r="J45" s="1"/>
      <c r="K45" s="1"/>
      <c r="L45" s="2">
        <v>475</v>
      </c>
      <c r="M45" s="2">
        <v>1550</v>
      </c>
      <c r="N45" s="2">
        <v>1685.9463597718104</v>
      </c>
      <c r="O45" s="2">
        <v>0.9193649554839868</v>
      </c>
      <c r="P45" s="1"/>
      <c r="Q45" s="2">
        <v>130</v>
      </c>
      <c r="R45" s="2">
        <v>36.1</v>
      </c>
      <c r="S45" s="2">
        <v>43.18439016787265</v>
      </c>
      <c r="T45" s="2">
        <v>0.8359502093156075</v>
      </c>
      <c r="U45" s="1"/>
      <c r="V45" s="2">
        <v>251</v>
      </c>
      <c r="W45" s="2">
        <v>162</v>
      </c>
      <c r="X45" s="2">
        <v>169.2099393578708</v>
      </c>
      <c r="Y45" s="2">
        <v>0.9573905682773035</v>
      </c>
      <c r="Z45" s="1"/>
      <c r="AA45" s="2">
        <v>365</v>
      </c>
      <c r="AB45" s="2">
        <v>630</v>
      </c>
      <c r="AC45" s="2">
        <v>484.62295549258954</v>
      </c>
      <c r="AD45" s="2">
        <v>1.2999796911387402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>
        <v>86</v>
      </c>
      <c r="AQ45" s="2">
        <v>7</v>
      </c>
      <c r="AR45" s="2">
        <v>6.164032824167451</v>
      </c>
      <c r="AS45" s="2">
        <v>1.1356201694051586</v>
      </c>
    </row>
    <row r="46" spans="2:45" ht="15">
      <c r="B46" s="2">
        <v>85</v>
      </c>
      <c r="C46" s="2">
        <v>10.1</v>
      </c>
      <c r="D46" s="2">
        <v>11.11935050968569</v>
      </c>
      <c r="E46" s="2">
        <v>0.9083264342824908</v>
      </c>
      <c r="F46" s="1"/>
      <c r="G46" s="1"/>
      <c r="H46" s="1"/>
      <c r="I46" s="1"/>
      <c r="J46" s="1"/>
      <c r="K46" s="1"/>
      <c r="L46" s="2">
        <v>485</v>
      </c>
      <c r="M46" s="2">
        <v>2000</v>
      </c>
      <c r="N46" s="2">
        <v>1790.9778039831453</v>
      </c>
      <c r="O46" s="2">
        <v>1.1167084234946898</v>
      </c>
      <c r="P46" s="1"/>
      <c r="Q46" s="2">
        <v>130</v>
      </c>
      <c r="R46" s="2">
        <v>41.8</v>
      </c>
      <c r="S46" s="2">
        <v>43.18439016787265</v>
      </c>
      <c r="T46" s="2">
        <v>0.967942347628598</v>
      </c>
      <c r="U46" s="1"/>
      <c r="V46" s="2">
        <v>252</v>
      </c>
      <c r="W46" s="2">
        <v>164</v>
      </c>
      <c r="X46" s="2">
        <v>170.66253623867172</v>
      </c>
      <c r="Y46" s="2">
        <v>0.9609607569094476</v>
      </c>
      <c r="Z46" s="1"/>
      <c r="AA46" s="2">
        <v>366</v>
      </c>
      <c r="AB46" s="2">
        <v>510</v>
      </c>
      <c r="AC46" s="2">
        <v>488.5244465721515</v>
      </c>
      <c r="AD46" s="2">
        <v>1.0439600383942644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>
        <v>86</v>
      </c>
      <c r="AQ46" s="2">
        <v>7.1</v>
      </c>
      <c r="AR46" s="2">
        <v>6.164032824167451</v>
      </c>
      <c r="AS46" s="2">
        <v>1.1518433146823752</v>
      </c>
    </row>
    <row r="47" spans="2:45" ht="15">
      <c r="B47" s="2">
        <v>85</v>
      </c>
      <c r="C47" s="2">
        <v>10.4</v>
      </c>
      <c r="D47" s="2">
        <v>11.11935050968569</v>
      </c>
      <c r="E47" s="2">
        <v>0.9353064273799906</v>
      </c>
      <c r="F47" s="1"/>
      <c r="G47" s="1"/>
      <c r="H47" s="1"/>
      <c r="I47" s="1"/>
      <c r="J47" s="1"/>
      <c r="K47" s="1"/>
      <c r="L47" s="2">
        <v>490</v>
      </c>
      <c r="M47" s="2">
        <v>1675</v>
      </c>
      <c r="N47" s="2">
        <v>1845.0629116027962</v>
      </c>
      <c r="O47" s="2">
        <v>0.9078281230773516</v>
      </c>
      <c r="P47" s="1"/>
      <c r="Q47" s="2">
        <v>130</v>
      </c>
      <c r="R47" s="2">
        <v>42.8</v>
      </c>
      <c r="S47" s="2">
        <v>43.18439016787265</v>
      </c>
      <c r="T47" s="2">
        <v>0.9910988631221052</v>
      </c>
      <c r="U47" s="1"/>
      <c r="V47" s="2">
        <v>253</v>
      </c>
      <c r="W47" s="2">
        <v>175</v>
      </c>
      <c r="X47" s="2">
        <v>172.1217760634927</v>
      </c>
      <c r="Y47" s="2">
        <v>1.0167220208990033</v>
      </c>
      <c r="Z47" s="1"/>
      <c r="AA47" s="2">
        <v>367</v>
      </c>
      <c r="AB47" s="2">
        <v>460</v>
      </c>
      <c r="AC47" s="2">
        <v>492.4465729344299</v>
      </c>
      <c r="AD47" s="2">
        <v>0.9341114859606298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>
        <v>88</v>
      </c>
      <c r="AQ47" s="2">
        <v>7.7</v>
      </c>
      <c r="AR47" s="2">
        <v>6.647724895127076</v>
      </c>
      <c r="AS47" s="2">
        <v>1.1582910125604422</v>
      </c>
    </row>
    <row r="48" spans="2:45" ht="15">
      <c r="B48" s="2">
        <v>88</v>
      </c>
      <c r="C48" s="2">
        <v>7.8</v>
      </c>
      <c r="D48" s="2">
        <v>12.450579544019414</v>
      </c>
      <c r="E48" s="2">
        <v>0.6264768617736111</v>
      </c>
      <c r="F48" s="1"/>
      <c r="G48" s="1"/>
      <c r="H48" s="1"/>
      <c r="I48" s="1"/>
      <c r="J48" s="1"/>
      <c r="K48" s="1"/>
      <c r="L48" s="2">
        <v>490</v>
      </c>
      <c r="M48" s="2">
        <v>1950</v>
      </c>
      <c r="N48" s="2">
        <v>1845.0629116027962</v>
      </c>
      <c r="O48" s="2">
        <v>1.0568745313437824</v>
      </c>
      <c r="P48" s="1"/>
      <c r="Q48" s="2">
        <v>134</v>
      </c>
      <c r="R48" s="2">
        <v>45.3</v>
      </c>
      <c r="S48" s="2">
        <v>47.66047560597039</v>
      </c>
      <c r="T48" s="2">
        <v>0.9504731000696371</v>
      </c>
      <c r="U48" s="1"/>
      <c r="V48" s="2">
        <v>259</v>
      </c>
      <c r="W48" s="2">
        <v>189</v>
      </c>
      <c r="X48" s="2">
        <v>181.01693668907268</v>
      </c>
      <c r="Y48" s="2">
        <v>1.0441011954844843</v>
      </c>
      <c r="Z48" s="1"/>
      <c r="AA48" s="2">
        <v>369</v>
      </c>
      <c r="AB48" s="2">
        <v>560</v>
      </c>
      <c r="AC48" s="2">
        <v>500.3529413710099</v>
      </c>
      <c r="AD48" s="2">
        <v>1.1192099689981878</v>
      </c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>
        <v>89</v>
      </c>
      <c r="AQ48" s="2">
        <v>6.2</v>
      </c>
      <c r="AR48" s="2">
        <v>6.899196479193472</v>
      </c>
      <c r="AS48" s="2">
        <v>0.898655375114754</v>
      </c>
    </row>
    <row r="49" spans="2:45" ht="15">
      <c r="B49" s="2">
        <v>97</v>
      </c>
      <c r="C49" s="2">
        <v>18.4</v>
      </c>
      <c r="D49" s="2">
        <v>17.102455155162765</v>
      </c>
      <c r="E49" s="2">
        <v>1.075868922506459</v>
      </c>
      <c r="F49" s="1"/>
      <c r="G49" s="1"/>
      <c r="H49" s="1"/>
      <c r="I49" s="1"/>
      <c r="J49" s="1"/>
      <c r="K49" s="1"/>
      <c r="L49" s="2">
        <v>495</v>
      </c>
      <c r="M49" s="2">
        <v>1725</v>
      </c>
      <c r="N49" s="2">
        <v>1900.2072675155953</v>
      </c>
      <c r="O49" s="2">
        <v>0.9077957070732247</v>
      </c>
      <c r="P49" s="1"/>
      <c r="Q49" s="2">
        <v>135</v>
      </c>
      <c r="R49" s="2">
        <v>45.3</v>
      </c>
      <c r="S49" s="2">
        <v>48.82772385554191</v>
      </c>
      <c r="T49" s="2">
        <v>0.9277516218863944</v>
      </c>
      <c r="U49" s="1"/>
      <c r="V49" s="2">
        <v>295</v>
      </c>
      <c r="W49" s="2">
        <v>230.5</v>
      </c>
      <c r="X49" s="2">
        <v>239.45894189925446</v>
      </c>
      <c r="Y49" s="2">
        <v>0.9625867306177955</v>
      </c>
      <c r="Z49" s="1"/>
      <c r="AA49" s="2">
        <v>380</v>
      </c>
      <c r="AB49" s="2">
        <v>610</v>
      </c>
      <c r="AC49" s="2">
        <v>545.3358860771568</v>
      </c>
      <c r="AD49" s="2">
        <v>1.1185766709541176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>
        <v>92</v>
      </c>
      <c r="AQ49" s="2">
        <v>8.5</v>
      </c>
      <c r="AR49" s="2">
        <v>7.693246964222376</v>
      </c>
      <c r="AS49" s="2">
        <v>1.1048650900626806</v>
      </c>
    </row>
    <row r="50" spans="2:45" ht="15">
      <c r="B50" s="2">
        <v>110</v>
      </c>
      <c r="C50" s="2">
        <v>28.7</v>
      </c>
      <c r="D50" s="2">
        <v>25.770997037494485</v>
      </c>
      <c r="E50" s="2">
        <v>1.1136550114162862</v>
      </c>
      <c r="F50" s="1"/>
      <c r="G50" s="1"/>
      <c r="H50" s="1"/>
      <c r="I50" s="1"/>
      <c r="J50" s="1"/>
      <c r="K50" s="1"/>
      <c r="L50" s="2">
        <v>495</v>
      </c>
      <c r="M50" s="2">
        <v>2000</v>
      </c>
      <c r="N50" s="2">
        <v>1900.2072675155953</v>
      </c>
      <c r="O50" s="2">
        <v>1.0525167618240285</v>
      </c>
      <c r="P50" s="1"/>
      <c r="Q50" s="2">
        <v>135</v>
      </c>
      <c r="R50" s="2">
        <v>47.3</v>
      </c>
      <c r="S50" s="2">
        <v>48.82772385554191</v>
      </c>
      <c r="T50" s="2">
        <v>0.96871195839352</v>
      </c>
      <c r="U50" s="1"/>
      <c r="V50" s="1"/>
      <c r="W50" s="1"/>
      <c r="X50" s="1"/>
      <c r="Y50" s="1"/>
      <c r="Z50" s="1"/>
      <c r="AA50" s="2">
        <v>395</v>
      </c>
      <c r="AB50" s="2">
        <v>670</v>
      </c>
      <c r="AC50" s="2">
        <v>610.8567902694857</v>
      </c>
      <c r="AD50" s="2">
        <v>1.0968200905230547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>
        <v>93</v>
      </c>
      <c r="AQ50" s="2">
        <v>9.1</v>
      </c>
      <c r="AR50" s="2">
        <v>7.9714590057684775</v>
      </c>
      <c r="AS50" s="2">
        <v>1.1415727024895772</v>
      </c>
    </row>
    <row r="51" spans="2:45" ht="15">
      <c r="B51" s="2">
        <v>113</v>
      </c>
      <c r="C51" s="2">
        <v>29.8</v>
      </c>
      <c r="D51" s="2">
        <v>28.133813441703406</v>
      </c>
      <c r="E51" s="2">
        <v>1.0592236300190563</v>
      </c>
      <c r="F51" s="1"/>
      <c r="G51" s="1"/>
      <c r="H51" s="1"/>
      <c r="I51" s="1"/>
      <c r="J51" s="1"/>
      <c r="K51" s="1"/>
      <c r="L51" s="2">
        <v>495</v>
      </c>
      <c r="M51" s="2">
        <v>2450</v>
      </c>
      <c r="N51" s="2">
        <v>1900.2072675155953</v>
      </c>
      <c r="O51" s="2">
        <v>1.289333033234435</v>
      </c>
      <c r="P51" s="1"/>
      <c r="Q51" s="2">
        <v>135</v>
      </c>
      <c r="R51" s="2">
        <v>51.5</v>
      </c>
      <c r="S51" s="2">
        <v>48.82772385554191</v>
      </c>
      <c r="T51" s="2">
        <v>1.0547286650584837</v>
      </c>
      <c r="U51" s="1"/>
      <c r="V51" s="1"/>
      <c r="W51" s="1"/>
      <c r="X51" s="1"/>
      <c r="Y51" s="1"/>
      <c r="Z51" s="1"/>
      <c r="AA51" s="2">
        <v>421</v>
      </c>
      <c r="AB51" s="2">
        <v>600</v>
      </c>
      <c r="AC51" s="2">
        <v>736.3356830592314</v>
      </c>
      <c r="AD51" s="2">
        <v>0.8148457474004225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>
        <v>96</v>
      </c>
      <c r="AQ51" s="2">
        <v>8.6</v>
      </c>
      <c r="AR51" s="2">
        <v>8.848018973440448</v>
      </c>
      <c r="AS51" s="2">
        <v>0.9719689826406408</v>
      </c>
    </row>
    <row r="52" spans="2:45" ht="15">
      <c r="B52" s="2">
        <v>123</v>
      </c>
      <c r="C52" s="2">
        <v>40</v>
      </c>
      <c r="D52" s="2">
        <v>37.09276817618891</v>
      </c>
      <c r="E52" s="2">
        <v>1.0783773216925163</v>
      </c>
      <c r="F52" s="1"/>
      <c r="G52" s="1"/>
      <c r="H52" s="1"/>
      <c r="I52" s="1"/>
      <c r="J52" s="1"/>
      <c r="K52" s="1"/>
      <c r="L52" s="2">
        <v>496</v>
      </c>
      <c r="M52" s="2">
        <v>1800</v>
      </c>
      <c r="N52" s="2">
        <v>1911.3641050033418</v>
      </c>
      <c r="O52" s="2">
        <v>0.9417357976369725</v>
      </c>
      <c r="P52" s="1"/>
      <c r="Q52" s="2">
        <v>140</v>
      </c>
      <c r="R52" s="2">
        <v>52.1</v>
      </c>
      <c r="S52" s="2">
        <v>54.962453065978934</v>
      </c>
      <c r="T52" s="2">
        <v>0.947919845161519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>
        <v>96</v>
      </c>
      <c r="AQ52" s="2">
        <v>10.1</v>
      </c>
      <c r="AR52" s="2">
        <v>8.848018973440448</v>
      </c>
      <c r="AS52" s="2">
        <v>1.1414984563570316</v>
      </c>
    </row>
    <row r="53" spans="2:45" ht="15">
      <c r="B53" s="2">
        <v>127</v>
      </c>
      <c r="C53" s="2">
        <v>41.9</v>
      </c>
      <c r="D53" s="2">
        <v>41.17189582042233</v>
      </c>
      <c r="E53" s="2">
        <v>1.0176844948494335</v>
      </c>
      <c r="F53" s="1"/>
      <c r="G53" s="1"/>
      <c r="H53" s="1"/>
      <c r="I53" s="1"/>
      <c r="J53" s="1"/>
      <c r="K53" s="1"/>
      <c r="L53" s="2">
        <v>500</v>
      </c>
      <c r="M53" s="2">
        <v>1400</v>
      </c>
      <c r="N53" s="2">
        <v>1956.4206028319743</v>
      </c>
      <c r="O53" s="2">
        <v>0.7155925458837739</v>
      </c>
      <c r="P53" s="1"/>
      <c r="Q53" s="2">
        <v>141</v>
      </c>
      <c r="R53" s="2">
        <v>48.8</v>
      </c>
      <c r="S53" s="2">
        <v>56.25038081463203</v>
      </c>
      <c r="T53" s="2">
        <v>0.8675496822113244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>
        <v>99</v>
      </c>
      <c r="AQ53" s="2">
        <v>9.1</v>
      </c>
      <c r="AR53" s="2">
        <v>9.78948737491045</v>
      </c>
      <c r="AS53" s="2">
        <v>0.9295685924599543</v>
      </c>
    </row>
    <row r="54" spans="2:45" ht="15">
      <c r="B54" s="2">
        <v>127</v>
      </c>
      <c r="C54" s="2">
        <v>44.3</v>
      </c>
      <c r="D54" s="2">
        <v>41.17189582042233</v>
      </c>
      <c r="E54" s="2">
        <v>1.0759766854852004</v>
      </c>
      <c r="F54" s="1"/>
      <c r="G54" s="1"/>
      <c r="H54" s="1"/>
      <c r="I54" s="1"/>
      <c r="J54" s="1"/>
      <c r="K54" s="1"/>
      <c r="L54" s="2">
        <v>500</v>
      </c>
      <c r="M54" s="2">
        <v>1950</v>
      </c>
      <c r="N54" s="2">
        <v>1956.4206028319743</v>
      </c>
      <c r="O54" s="2">
        <v>0.9967181889095421</v>
      </c>
      <c r="P54" s="1"/>
      <c r="Q54" s="2">
        <v>145</v>
      </c>
      <c r="R54" s="2">
        <v>50.8</v>
      </c>
      <c r="S54" s="2">
        <v>61.61151147231014</v>
      </c>
      <c r="T54" s="2">
        <v>0.8245212426387376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>
        <v>100</v>
      </c>
      <c r="AQ54" s="2">
        <v>12.2</v>
      </c>
      <c r="AR54" s="2">
        <v>10.118186440343399</v>
      </c>
      <c r="AS54" s="2">
        <v>1.2057496738107096</v>
      </c>
    </row>
    <row r="55" spans="2:45" ht="15">
      <c r="B55" s="2">
        <v>128</v>
      </c>
      <c r="C55" s="2">
        <v>37.6</v>
      </c>
      <c r="D55" s="2">
        <v>42.238235137483514</v>
      </c>
      <c r="E55" s="2">
        <v>0.8901887088230304</v>
      </c>
      <c r="F55" s="1"/>
      <c r="G55" s="1"/>
      <c r="H55" s="1"/>
      <c r="I55" s="1"/>
      <c r="J55" s="1"/>
      <c r="K55" s="1"/>
      <c r="L55" s="2">
        <v>530</v>
      </c>
      <c r="M55" s="2">
        <v>2450</v>
      </c>
      <c r="N55" s="2">
        <v>2316.6929091820707</v>
      </c>
      <c r="O55" s="2">
        <v>1.0575419773115267</v>
      </c>
      <c r="P55" s="1"/>
      <c r="Q55" s="2">
        <v>145</v>
      </c>
      <c r="R55" s="2">
        <v>64.1</v>
      </c>
      <c r="S55" s="2">
        <v>61.61151147231014</v>
      </c>
      <c r="T55" s="2">
        <v>1.040389993172108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>
        <v>102</v>
      </c>
      <c r="AQ55" s="2">
        <v>11.9</v>
      </c>
      <c r="AR55" s="2">
        <v>10.798484157188138</v>
      </c>
      <c r="AS55" s="2">
        <v>1.1020065248767925</v>
      </c>
    </row>
    <row r="56" spans="2:45" ht="15">
      <c r="B56" s="2">
        <v>128</v>
      </c>
      <c r="C56" s="2">
        <v>41.3</v>
      </c>
      <c r="D56" s="2">
        <v>42.238235137483514</v>
      </c>
      <c r="E56" s="2">
        <v>0.9777870658082752</v>
      </c>
      <c r="F56" s="1"/>
      <c r="G56" s="1"/>
      <c r="H56" s="1"/>
      <c r="I56" s="1"/>
      <c r="J56" s="1"/>
      <c r="K56" s="1"/>
      <c r="L56" s="2">
        <v>535</v>
      </c>
      <c r="M56" s="2">
        <v>2100</v>
      </c>
      <c r="N56" s="2">
        <v>2380.6607656249885</v>
      </c>
      <c r="O56" s="2">
        <v>0.8821080392143534</v>
      </c>
      <c r="P56" s="1"/>
      <c r="Q56" s="2">
        <v>153</v>
      </c>
      <c r="R56" s="2">
        <v>83</v>
      </c>
      <c r="S56" s="2">
        <v>73.37765107651975</v>
      </c>
      <c r="T56" s="2">
        <v>1.1311346000084666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>
        <v>105</v>
      </c>
      <c r="AQ56" s="2">
        <v>14.4</v>
      </c>
      <c r="AR56" s="2">
        <v>11.877652077246413</v>
      </c>
      <c r="AS56" s="2">
        <v>1.2123608189858968</v>
      </c>
    </row>
    <row r="57" spans="2:45" ht="15">
      <c r="B57" s="2">
        <v>130</v>
      </c>
      <c r="C57" s="2">
        <v>49.2</v>
      </c>
      <c r="D57" s="2">
        <v>44.428089084579376</v>
      </c>
      <c r="E57" s="2">
        <v>1.1074075210918066</v>
      </c>
      <c r="F57" s="1"/>
      <c r="G57" s="1"/>
      <c r="H57" s="1"/>
      <c r="I57" s="1"/>
      <c r="J57" s="1"/>
      <c r="K57" s="1"/>
      <c r="L57" s="2">
        <v>557</v>
      </c>
      <c r="M57" s="2">
        <v>3100</v>
      </c>
      <c r="N57" s="2">
        <v>2675.869404072313</v>
      </c>
      <c r="O57" s="2">
        <v>1.1585019789389637</v>
      </c>
      <c r="P57" s="1"/>
      <c r="Q57" s="2">
        <v>164</v>
      </c>
      <c r="R57" s="2">
        <v>85.6</v>
      </c>
      <c r="S57" s="2">
        <v>91.97916739353012</v>
      </c>
      <c r="T57" s="2">
        <v>0.9306455192594096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>
        <v>105</v>
      </c>
      <c r="AQ57" s="2">
        <v>14.7</v>
      </c>
      <c r="AR57" s="2">
        <v>11.877652077246413</v>
      </c>
      <c r="AS57" s="2">
        <v>1.237618336048103</v>
      </c>
    </row>
    <row r="58" spans="2:45" ht="15">
      <c r="B58" s="2">
        <v>135</v>
      </c>
      <c r="C58" s="2">
        <v>60.1</v>
      </c>
      <c r="D58" s="2">
        <v>50.24500915201548</v>
      </c>
      <c r="E58" s="2">
        <v>1.1961387014214369</v>
      </c>
      <c r="F58" s="1"/>
      <c r="G58" s="1"/>
      <c r="H58" s="1"/>
      <c r="I58" s="1"/>
      <c r="J58" s="1"/>
      <c r="K58" s="1"/>
      <c r="L58" s="2">
        <v>570</v>
      </c>
      <c r="M58" s="2">
        <v>3050</v>
      </c>
      <c r="N58" s="2">
        <v>2861.0769877112907</v>
      </c>
      <c r="O58" s="2">
        <v>1.066032131641392</v>
      </c>
      <c r="P58" s="1"/>
      <c r="Q58" s="2">
        <v>165</v>
      </c>
      <c r="R58" s="2">
        <v>81.2</v>
      </c>
      <c r="S58" s="2">
        <v>93.81692550348198</v>
      </c>
      <c r="T58" s="2">
        <v>0.8655154660444111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>
        <v>105</v>
      </c>
      <c r="AQ58" s="2">
        <v>16</v>
      </c>
      <c r="AR58" s="2">
        <v>11.877652077246413</v>
      </c>
      <c r="AS58" s="2">
        <v>1.3470675766509965</v>
      </c>
    </row>
    <row r="59" spans="2:45" ht="15">
      <c r="B59" s="2">
        <v>143</v>
      </c>
      <c r="C59" s="2">
        <v>75.4</v>
      </c>
      <c r="D59" s="2">
        <v>60.618362344153624</v>
      </c>
      <c r="E59" s="2">
        <v>1.2438475254729808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>
        <v>168</v>
      </c>
      <c r="R59" s="2">
        <v>136</v>
      </c>
      <c r="S59" s="2">
        <v>99.48265401534826</v>
      </c>
      <c r="T59" s="2">
        <v>1.3670724946583936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>
        <v>106</v>
      </c>
      <c r="AQ59" s="2">
        <v>15.2</v>
      </c>
      <c r="AR59" s="2">
        <v>12.253428301220959</v>
      </c>
      <c r="AS59" s="2">
        <v>1.2404691671869037</v>
      </c>
    </row>
    <row r="60" spans="2:45" ht="15">
      <c r="B60" s="2">
        <v>150</v>
      </c>
      <c r="C60" s="2">
        <v>69.8</v>
      </c>
      <c r="D60" s="2">
        <v>70.83851309267901</v>
      </c>
      <c r="E60" s="2">
        <v>0.9853397107401124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>
        <v>170</v>
      </c>
      <c r="R60" s="2">
        <v>104.5</v>
      </c>
      <c r="S60" s="2">
        <v>103.38877849326376</v>
      </c>
      <c r="T60" s="2">
        <v>1.0107479895103766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>
        <v>113</v>
      </c>
      <c r="AQ60" s="2">
        <v>15.3</v>
      </c>
      <c r="AR60" s="2">
        <v>15.118829023776803</v>
      </c>
      <c r="AS60" s="2">
        <v>1.0119831354622952</v>
      </c>
    </row>
    <row r="61" spans="2:45" ht="15">
      <c r="B61" s="2">
        <v>160</v>
      </c>
      <c r="C61" s="2">
        <v>86.4</v>
      </c>
      <c r="D61" s="2">
        <v>87.42737064958153</v>
      </c>
      <c r="E61" s="2">
        <v>0.9882488671230965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>
        <v>172</v>
      </c>
      <c r="R61" s="2">
        <v>92.3</v>
      </c>
      <c r="S61" s="2">
        <v>107.39988466052543</v>
      </c>
      <c r="T61" s="2">
        <v>0.8594050197702366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>
        <v>114</v>
      </c>
      <c r="AQ61" s="2">
        <v>16</v>
      </c>
      <c r="AR61" s="2">
        <v>15.562942440072378</v>
      </c>
      <c r="AS61" s="2">
        <v>1.0280832215122933</v>
      </c>
    </row>
    <row r="62" spans="2:45" ht="15">
      <c r="B62" s="2">
        <v>165</v>
      </c>
      <c r="C62" s="2">
        <v>120</v>
      </c>
      <c r="D62" s="2">
        <v>96.65314766066666</v>
      </c>
      <c r="E62" s="2">
        <v>1.2415529437416803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>
        <v>175</v>
      </c>
      <c r="R62" s="2">
        <v>131</v>
      </c>
      <c r="S62" s="2">
        <v>113.61677971633682</v>
      </c>
      <c r="T62" s="2">
        <v>1.152998706063165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>
        <v>114</v>
      </c>
      <c r="AQ62" s="2">
        <v>17.5</v>
      </c>
      <c r="AR62" s="2">
        <v>15.562942440072378</v>
      </c>
      <c r="AS62" s="2">
        <v>1.1244660235290707</v>
      </c>
    </row>
    <row r="63" spans="2:45" ht="15">
      <c r="B63" s="2">
        <v>167</v>
      </c>
      <c r="C63" s="2">
        <v>99.4</v>
      </c>
      <c r="D63" s="2">
        <v>100.52517791061508</v>
      </c>
      <c r="E63" s="2">
        <v>0.9888070040361872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>
        <v>185</v>
      </c>
      <c r="R63" s="2">
        <v>130</v>
      </c>
      <c r="S63" s="2">
        <v>136.13858607987478</v>
      </c>
      <c r="T63" s="2">
        <v>0.9549092857753556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>
        <v>115</v>
      </c>
      <c r="AQ63" s="2">
        <v>13.7</v>
      </c>
      <c r="AR63" s="2">
        <v>16.016051351546135</v>
      </c>
      <c r="AS63" s="2">
        <v>0.8553918627812995</v>
      </c>
    </row>
    <row r="64" spans="2:45" ht="15">
      <c r="B64" s="2">
        <v>172</v>
      </c>
      <c r="C64" s="2">
        <v>110.3</v>
      </c>
      <c r="D64" s="2">
        <v>110.67355897266467</v>
      </c>
      <c r="E64" s="2">
        <v>0.9966246773291447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>
        <v>230</v>
      </c>
      <c r="R64" s="2">
        <v>210</v>
      </c>
      <c r="S64" s="2">
        <v>276.50133855951856</v>
      </c>
      <c r="T64" s="2">
        <v>0.759489994131787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>
        <v>115</v>
      </c>
      <c r="AQ64" s="2">
        <v>15.1</v>
      </c>
      <c r="AR64" s="2">
        <v>16.016051351546135</v>
      </c>
      <c r="AS64" s="2">
        <v>0.9428041699268338</v>
      </c>
    </row>
    <row r="65" spans="2:45" ht="15">
      <c r="B65" s="2">
        <v>185</v>
      </c>
      <c r="C65" s="2">
        <v>144</v>
      </c>
      <c r="D65" s="2">
        <v>140.34788591558885</v>
      </c>
      <c r="E65" s="2">
        <v>1.0260218674516244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>
        <v>115</v>
      </c>
      <c r="AQ65" s="2">
        <v>16.6</v>
      </c>
      <c r="AR65" s="2">
        <v>16.016051351546135</v>
      </c>
      <c r="AS65" s="2">
        <v>1.0364602132970493</v>
      </c>
    </row>
    <row r="66" spans="2:45" ht="15">
      <c r="B66" s="2">
        <v>190</v>
      </c>
      <c r="C66" s="2">
        <v>177</v>
      </c>
      <c r="D66" s="2">
        <v>153.09625728423342</v>
      </c>
      <c r="E66" s="2">
        <v>1.1561353826657415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>
        <v>115</v>
      </c>
      <c r="AQ66" s="2">
        <v>16.8</v>
      </c>
      <c r="AR66" s="2">
        <v>16.016051351546135</v>
      </c>
      <c r="AS66" s="2">
        <v>1.0489476857464113</v>
      </c>
    </row>
    <row r="67" spans="2:45" ht="15">
      <c r="B67" s="2">
        <v>192</v>
      </c>
      <c r="C67" s="2">
        <v>141</v>
      </c>
      <c r="D67" s="2">
        <v>158.41290004145162</v>
      </c>
      <c r="E67" s="2">
        <v>0.8900790274220394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>
        <v>115</v>
      </c>
      <c r="AQ67" s="2">
        <v>17.5</v>
      </c>
      <c r="AR67" s="2">
        <v>16.016051351546135</v>
      </c>
      <c r="AS67" s="2">
        <v>1.0926538393191783</v>
      </c>
    </row>
    <row r="68" spans="2:45" ht="15">
      <c r="B68" s="2">
        <v>193</v>
      </c>
      <c r="C68" s="2">
        <v>172.8</v>
      </c>
      <c r="D68" s="2">
        <v>161.11861347913214</v>
      </c>
      <c r="E68" s="2">
        <v>1.072501781567161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>
        <v>115</v>
      </c>
      <c r="AQ68" s="2">
        <v>18.5</v>
      </c>
      <c r="AR68" s="2">
        <v>16.016051351546135</v>
      </c>
      <c r="AS68" s="2">
        <v>1.1550912015659884</v>
      </c>
    </row>
    <row r="69" spans="2:45" ht="15">
      <c r="B69" s="2">
        <v>195</v>
      </c>
      <c r="C69" s="2">
        <v>140</v>
      </c>
      <c r="D69" s="2">
        <v>166.62586427391844</v>
      </c>
      <c r="E69" s="2">
        <v>0.8402056944163973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>
        <v>116</v>
      </c>
      <c r="AQ69" s="2">
        <v>17.4</v>
      </c>
      <c r="AR69" s="2">
        <v>16.47825735991964</v>
      </c>
      <c r="AS69" s="2">
        <v>1.0559369003619479</v>
      </c>
    </row>
    <row r="70" spans="2:45" ht="15">
      <c r="B70" s="2">
        <v>200</v>
      </c>
      <c r="C70" s="2">
        <v>154</v>
      </c>
      <c r="D70" s="2">
        <v>180.96270153854496</v>
      </c>
      <c r="E70" s="2">
        <v>0.8510040947150542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>
        <v>117</v>
      </c>
      <c r="AQ70" s="2">
        <v>18.1</v>
      </c>
      <c r="AR70" s="2">
        <v>16.949662319908303</v>
      </c>
      <c r="AS70" s="2">
        <v>1.0678678818716385</v>
      </c>
    </row>
    <row r="71" spans="2:45" ht="15">
      <c r="B71" s="2">
        <v>200</v>
      </c>
      <c r="C71" s="2">
        <v>197</v>
      </c>
      <c r="D71" s="2">
        <v>180.96270153854496</v>
      </c>
      <c r="E71" s="2">
        <v>1.0886221211614655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>
        <v>117</v>
      </c>
      <c r="AQ71" s="2">
        <v>20.4</v>
      </c>
      <c r="AR71" s="2">
        <v>16.949662319908303</v>
      </c>
      <c r="AS71" s="2">
        <v>1.2035638005625096</v>
      </c>
    </row>
    <row r="72" spans="2:45" ht="15">
      <c r="B72" s="2">
        <v>201</v>
      </c>
      <c r="C72" s="2">
        <v>148</v>
      </c>
      <c r="D72" s="2">
        <v>183.92923644127228</v>
      </c>
      <c r="E72" s="2">
        <v>0.804657284853437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>
        <v>118</v>
      </c>
      <c r="AQ72" s="2">
        <v>20</v>
      </c>
      <c r="AR72" s="2">
        <v>17.430368337661953</v>
      </c>
      <c r="AS72" s="2">
        <v>1.1474226827889702</v>
      </c>
    </row>
    <row r="73" spans="2:45" ht="15">
      <c r="B73" s="2">
        <v>215</v>
      </c>
      <c r="C73" s="2">
        <v>223</v>
      </c>
      <c r="D73" s="2">
        <v>229.0791324475767</v>
      </c>
      <c r="E73" s="2">
        <v>0.9734627402215787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>
        <v>119</v>
      </c>
      <c r="AQ73" s="2">
        <v>18.6</v>
      </c>
      <c r="AR73" s="2">
        <v>17.92047776922862</v>
      </c>
      <c r="AS73" s="2">
        <v>1.0379187563814953</v>
      </c>
    </row>
    <row r="74" spans="2:45" ht="15">
      <c r="B74" s="2">
        <v>217</v>
      </c>
      <c r="C74" s="2">
        <v>227</v>
      </c>
      <c r="D74" s="2">
        <v>236.09973826599497</v>
      </c>
      <c r="E74" s="2">
        <v>0.9614580755877712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2">
        <v>120</v>
      </c>
      <c r="AQ74" s="2">
        <v>17.8</v>
      </c>
      <c r="AR74" s="2">
        <v>18.42009321904053</v>
      </c>
      <c r="AS74" s="2">
        <v>0.966336043381173</v>
      </c>
    </row>
    <row r="75" spans="2:45" ht="15">
      <c r="B75" s="2">
        <v>219</v>
      </c>
      <c r="C75" s="2">
        <v>229</v>
      </c>
      <c r="D75" s="2">
        <v>243.26812334081595</v>
      </c>
      <c r="E75" s="2">
        <v>0.9413481587933884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2">
        <v>120</v>
      </c>
      <c r="AQ75" s="2">
        <v>19.1</v>
      </c>
      <c r="AR75" s="2">
        <v>18.42009321904053</v>
      </c>
      <c r="AS75" s="2">
        <v>1.0369111476730564</v>
      </c>
    </row>
    <row r="76" spans="2:45" ht="15">
      <c r="B76" s="2">
        <v>221</v>
      </c>
      <c r="C76" s="2">
        <v>236.7</v>
      </c>
      <c r="D76" s="2">
        <v>250.58600607594516</v>
      </c>
      <c r="E76" s="2">
        <v>0.9445858677689418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2">
        <v>122</v>
      </c>
      <c r="AQ76" s="2">
        <v>18.5</v>
      </c>
      <c r="AR76" s="2">
        <v>19.44825382411815</v>
      </c>
      <c r="AS76" s="2">
        <v>0.9512422126585882</v>
      </c>
    </row>
    <row r="77" spans="2:45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2">
        <v>122</v>
      </c>
      <c r="AQ77" s="2">
        <v>19.8</v>
      </c>
      <c r="AR77" s="2">
        <v>19.44825382411815</v>
      </c>
      <c r="AS77" s="2">
        <v>1.0180862600345972</v>
      </c>
    </row>
    <row r="78" spans="2:45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2">
        <v>123</v>
      </c>
      <c r="AQ78" s="2">
        <v>21.8</v>
      </c>
      <c r="AR78" s="2">
        <v>19.977005416845632</v>
      </c>
      <c r="AS78" s="2">
        <v>1.091254647286481</v>
      </c>
    </row>
    <row r="79" spans="2:45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2">
        <v>123</v>
      </c>
      <c r="AQ79" s="2">
        <v>23</v>
      </c>
      <c r="AR79" s="2">
        <v>19.977005416845632</v>
      </c>
      <c r="AS79" s="2">
        <v>1.1513237104398653</v>
      </c>
    </row>
    <row r="80" spans="2:45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2">
        <v>124</v>
      </c>
      <c r="AQ80" s="2">
        <v>20.7</v>
      </c>
      <c r="AR80" s="2">
        <v>20.515675899862675</v>
      </c>
      <c r="AS80" s="2">
        <v>1.0089845492313787</v>
      </c>
    </row>
    <row r="81" spans="2:45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2">
        <v>125</v>
      </c>
      <c r="AQ81" s="2">
        <v>21.9</v>
      </c>
      <c r="AR81" s="2">
        <v>21.064369097559293</v>
      </c>
      <c r="AS81" s="2">
        <v>1.039670350370832</v>
      </c>
    </row>
    <row r="82" spans="2:45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2">
        <v>126</v>
      </c>
      <c r="AQ82" s="2">
        <v>151</v>
      </c>
      <c r="AR82" s="2">
        <v>21.623189074067383</v>
      </c>
      <c r="AS82" s="2">
        <v>6.9832437520094475</v>
      </c>
    </row>
    <row r="83" spans="2:45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2">
        <v>127</v>
      </c>
      <c r="AQ83" s="2">
        <v>20.6</v>
      </c>
      <c r="AR83" s="2">
        <v>22.192240131889836</v>
      </c>
      <c r="AS83" s="2">
        <v>0.928252392618904</v>
      </c>
    </row>
    <row r="84" spans="2:45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">
        <v>127</v>
      </c>
      <c r="AQ84" s="2">
        <v>21.7</v>
      </c>
      <c r="AR84" s="2">
        <v>22.192240131889836</v>
      </c>
      <c r="AS84" s="2">
        <v>0.9778192679529231</v>
      </c>
    </row>
    <row r="85" spans="2:45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">
        <v>127</v>
      </c>
      <c r="AQ85" s="2">
        <v>23.5</v>
      </c>
      <c r="AR85" s="2">
        <v>22.192240131889836</v>
      </c>
      <c r="AS85" s="2">
        <v>1.0589287003176817</v>
      </c>
    </row>
    <row r="86" spans="2:45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2">
        <v>127</v>
      </c>
      <c r="AQ86" s="2">
        <v>23.8</v>
      </c>
      <c r="AR86" s="2">
        <v>22.192240131889836</v>
      </c>
      <c r="AS86" s="2">
        <v>1.0724469390451414</v>
      </c>
    </row>
    <row r="87" spans="2:45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2">
        <v>129</v>
      </c>
      <c r="AQ87" s="2">
        <v>24.1</v>
      </c>
      <c r="AR87" s="2">
        <v>23.36145388524683</v>
      </c>
      <c r="AS87" s="2">
        <v>1.031613876361504</v>
      </c>
    </row>
    <row r="88" spans="2:45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2">
        <v>130</v>
      </c>
      <c r="AQ88" s="2">
        <v>25.5</v>
      </c>
      <c r="AR88" s="2">
        <v>23.961826365560704</v>
      </c>
      <c r="AS88" s="2">
        <v>1.0641926709163558</v>
      </c>
    </row>
    <row r="89" spans="2:45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2">
        <v>130</v>
      </c>
      <c r="AQ89" s="2">
        <v>26.8</v>
      </c>
      <c r="AR89" s="2">
        <v>23.961826365560704</v>
      </c>
      <c r="AS89" s="2">
        <v>1.118445630610131</v>
      </c>
    </row>
    <row r="90" spans="2:45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2">
        <v>132</v>
      </c>
      <c r="AQ90" s="2">
        <v>23.7</v>
      </c>
      <c r="AR90" s="2">
        <v>25.194628745393434</v>
      </c>
      <c r="AS90" s="2">
        <v>0.9406766910321427</v>
      </c>
    </row>
    <row r="91" spans="2:45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2">
        <v>132</v>
      </c>
      <c r="AQ91" s="2">
        <v>24.4</v>
      </c>
      <c r="AR91" s="2">
        <v>25.194628745393434</v>
      </c>
      <c r="AS91" s="2">
        <v>0.9684603907672692</v>
      </c>
    </row>
    <row r="92" spans="2:45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2">
        <v>135</v>
      </c>
      <c r="AQ92" s="2">
        <v>29</v>
      </c>
      <c r="AR92" s="2">
        <v>27.125561429994193</v>
      </c>
      <c r="AS92" s="2">
        <v>1.069102295812139</v>
      </c>
    </row>
    <row r="93" spans="2:45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2">
        <v>135</v>
      </c>
      <c r="AQ93" s="2">
        <v>29.2</v>
      </c>
      <c r="AR93" s="2">
        <v>27.125561429994193</v>
      </c>
      <c r="AS93" s="2">
        <v>1.076475415093602</v>
      </c>
    </row>
    <row r="94" spans="2:45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2">
        <v>136</v>
      </c>
      <c r="AQ94" s="2">
        <v>29.9</v>
      </c>
      <c r="AR94" s="2">
        <v>27.79142450815593</v>
      </c>
      <c r="AS94" s="2">
        <v>1.0758714434096484</v>
      </c>
    </row>
    <row r="95" spans="2:45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2">
        <v>136</v>
      </c>
      <c r="AQ95" s="2">
        <v>76</v>
      </c>
      <c r="AR95" s="2">
        <v>27.79142450815593</v>
      </c>
      <c r="AS95" s="2">
        <v>2.7346565116766985</v>
      </c>
    </row>
    <row r="96" spans="2:45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2">
        <v>137</v>
      </c>
      <c r="AQ96" s="2">
        <v>28.1</v>
      </c>
      <c r="AR96" s="2">
        <v>28.468574514281972</v>
      </c>
      <c r="AS96" s="2">
        <v>0.9870532852251852</v>
      </c>
    </row>
    <row r="97" spans="2:4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2">
        <v>138</v>
      </c>
      <c r="AQ97" s="2">
        <v>27.2</v>
      </c>
      <c r="AR97" s="2">
        <v>29.157118287534633</v>
      </c>
      <c r="AS97" s="2">
        <v>0.93287682725589</v>
      </c>
    </row>
    <row r="98" spans="2:4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2">
        <v>138</v>
      </c>
      <c r="AQ98" s="2">
        <v>27.9</v>
      </c>
      <c r="AR98" s="2">
        <v>29.157118287534633</v>
      </c>
      <c r="AS98" s="2">
        <v>0.9568846867808578</v>
      </c>
    </row>
    <row r="99" spans="2:4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2">
        <v>139</v>
      </c>
      <c r="AQ99" s="2">
        <v>29.5</v>
      </c>
      <c r="AR99" s="2">
        <v>29.85716289034429</v>
      </c>
      <c r="AS99" s="2">
        <v>0.988037614569876</v>
      </c>
    </row>
    <row r="100" spans="2:4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2">
        <v>140</v>
      </c>
      <c r="AQ100" s="2">
        <v>31.3</v>
      </c>
      <c r="AR100" s="2">
        <v>30.568815607253708</v>
      </c>
      <c r="AS100" s="2">
        <v>1.0239192908924084</v>
      </c>
    </row>
    <row r="101" spans="2:4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2">
        <v>140</v>
      </c>
      <c r="AQ101" s="2">
        <v>32.1</v>
      </c>
      <c r="AR101" s="2">
        <v>30.568815607253708</v>
      </c>
      <c r="AS101" s="2">
        <v>1.0500897520014796</v>
      </c>
    </row>
    <row r="102" spans="2:4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2">
        <v>141</v>
      </c>
      <c r="AQ102" s="2">
        <v>30.9</v>
      </c>
      <c r="AR102" s="2">
        <v>31.29218394377503</v>
      </c>
      <c r="AS102" s="2">
        <v>0.9874670318799194</v>
      </c>
    </row>
    <row r="103" spans="2:4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2">
        <v>142</v>
      </c>
      <c r="AQ103" s="2">
        <v>32.1</v>
      </c>
      <c r="AR103" s="2">
        <v>32.02737562526219</v>
      </c>
      <c r="AS103" s="2">
        <v>1.0022675718294112</v>
      </c>
    </row>
    <row r="104" spans="2:4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2">
        <v>142</v>
      </c>
      <c r="AQ104" s="2">
        <v>32.9</v>
      </c>
      <c r="AR104" s="2">
        <v>32.02737562526219</v>
      </c>
      <c r="AS104" s="2">
        <v>1.0272462029030411</v>
      </c>
    </row>
    <row r="105" spans="2:4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2">
        <v>144</v>
      </c>
      <c r="AQ105" s="2">
        <v>47.2</v>
      </c>
      <c r="AR105" s="2">
        <v>33.533661017085315</v>
      </c>
      <c r="AS105" s="2">
        <v>1.4075409176454585</v>
      </c>
    </row>
    <row r="106" spans="2:4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2">
        <v>145</v>
      </c>
      <c r="AQ106" s="2">
        <v>32</v>
      </c>
      <c r="AR106" s="2">
        <v>34.30497126737473</v>
      </c>
      <c r="AS106" s="2">
        <v>0.9328094097671831</v>
      </c>
    </row>
    <row r="107" spans="2:4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2">
        <v>145</v>
      </c>
      <c r="AQ107" s="2">
        <v>32.3</v>
      </c>
      <c r="AR107" s="2">
        <v>34.30497126737473</v>
      </c>
      <c r="AS107" s="2">
        <v>0.9415544979837503</v>
      </c>
    </row>
    <row r="108" spans="2:4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2">
        <v>145</v>
      </c>
      <c r="AQ108" s="2">
        <v>34</v>
      </c>
      <c r="AR108" s="2">
        <v>34.30497126737473</v>
      </c>
      <c r="AS108" s="2">
        <v>0.9911099978776321</v>
      </c>
    </row>
    <row r="109" spans="2:4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2">
        <v>145</v>
      </c>
      <c r="AQ109" s="2">
        <v>34.5</v>
      </c>
      <c r="AR109" s="2">
        <v>34.30497126737473</v>
      </c>
      <c r="AS109" s="2">
        <v>1.0056851449052444</v>
      </c>
    </row>
    <row r="110" spans="2:4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2">
        <v>145</v>
      </c>
      <c r="AQ110" s="2">
        <v>35.2</v>
      </c>
      <c r="AR110" s="2">
        <v>34.30497126737473</v>
      </c>
      <c r="AS110" s="2">
        <v>1.0260903507439014</v>
      </c>
    </row>
    <row r="111" spans="2:4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2">
        <v>145</v>
      </c>
      <c r="AQ111" s="2">
        <v>35.3</v>
      </c>
      <c r="AR111" s="2">
        <v>34.30497126737473</v>
      </c>
      <c r="AS111" s="2">
        <v>1.0290053801494239</v>
      </c>
    </row>
    <row r="112" spans="2:4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">
        <v>146</v>
      </c>
      <c r="AQ112" s="2">
        <v>33.5</v>
      </c>
      <c r="AR112" s="2">
        <v>35.08853794037458</v>
      </c>
      <c r="AS112" s="2">
        <v>0.9547277249603857</v>
      </c>
    </row>
    <row r="113" spans="2:4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2">
        <v>146</v>
      </c>
      <c r="AQ113" s="2">
        <v>38.1</v>
      </c>
      <c r="AR113" s="2">
        <v>35.08853794037458</v>
      </c>
      <c r="AS113" s="2">
        <v>1.0858246662982298</v>
      </c>
    </row>
    <row r="114" spans="2:4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2">
        <v>148</v>
      </c>
      <c r="AQ114" s="2">
        <v>37.2</v>
      </c>
      <c r="AR114" s="2">
        <v>36.692876000304</v>
      </c>
      <c r="AS114" s="2">
        <v>1.0138207754467599</v>
      </c>
    </row>
    <row r="115" spans="2:4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2">
        <v>148</v>
      </c>
      <c r="AQ115" s="2">
        <v>40.5</v>
      </c>
      <c r="AR115" s="2">
        <v>36.692876000304</v>
      </c>
      <c r="AS115" s="2">
        <v>1.1037564893976821</v>
      </c>
    </row>
    <row r="116" spans="2:4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2">
        <v>150</v>
      </c>
      <c r="AQ116" s="2">
        <v>37.4</v>
      </c>
      <c r="AR116" s="2">
        <v>38.3475482157799</v>
      </c>
      <c r="AS116" s="2">
        <v>0.9752905137390246</v>
      </c>
    </row>
    <row r="117" spans="2:4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2">
        <v>150</v>
      </c>
      <c r="AQ117" s="2">
        <v>40</v>
      </c>
      <c r="AR117" s="2">
        <v>38.3475482157799</v>
      </c>
      <c r="AS117" s="2">
        <v>1.0430914585444113</v>
      </c>
    </row>
    <row r="118" spans="2:4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2">
        <v>152</v>
      </c>
      <c r="AQ118" s="2">
        <v>41.5</v>
      </c>
      <c r="AR118" s="2">
        <v>40.053430986434925</v>
      </c>
      <c r="AS118" s="2">
        <v>1.0361159825248176</v>
      </c>
    </row>
    <row r="119" spans="2:4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">
        <v>153</v>
      </c>
      <c r="AQ119" s="2">
        <v>38.8</v>
      </c>
      <c r="AR119" s="2">
        <v>40.92585112130572</v>
      </c>
      <c r="AS119" s="2">
        <v>0.9480560315042778</v>
      </c>
    </row>
    <row r="120" spans="2:4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2">
        <v>153</v>
      </c>
      <c r="AQ120" s="2">
        <v>45.2</v>
      </c>
      <c r="AR120" s="2">
        <v>40.92585112130572</v>
      </c>
      <c r="AS120" s="2">
        <v>1.1044364078348805</v>
      </c>
    </row>
    <row r="121" spans="2:4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2">
        <v>154</v>
      </c>
      <c r="AQ121" s="2">
        <v>40.9</v>
      </c>
      <c r="AR121" s="2">
        <v>41.81140406037879</v>
      </c>
      <c r="AS121" s="2">
        <v>0.9782020221310278</v>
      </c>
    </row>
    <row r="122" spans="2:4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">
        <v>154</v>
      </c>
      <c r="AQ122" s="2">
        <v>43.6</v>
      </c>
      <c r="AR122" s="2">
        <v>41.81140406037879</v>
      </c>
      <c r="AS122" s="2">
        <v>1.0427777057435896</v>
      </c>
    </row>
    <row r="123" spans="2:45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2">
        <v>155</v>
      </c>
      <c r="AQ123" s="2">
        <v>42.5</v>
      </c>
      <c r="AR123" s="2">
        <v>42.71020029019575</v>
      </c>
      <c r="AS123" s="2">
        <v>0.9950784522487008</v>
      </c>
    </row>
    <row r="124" spans="2:45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">
        <v>155</v>
      </c>
      <c r="AQ124" s="2">
        <v>47</v>
      </c>
      <c r="AR124" s="2">
        <v>42.71020029019575</v>
      </c>
      <c r="AS124" s="2">
        <v>1.1004397001338573</v>
      </c>
    </row>
    <row r="125" spans="2:45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2">
        <v>156</v>
      </c>
      <c r="AQ125" s="2">
        <v>42</v>
      </c>
      <c r="AR125" s="2">
        <v>43.62235050267694</v>
      </c>
      <c r="AS125" s="2">
        <v>0.9628091910687532</v>
      </c>
    </row>
    <row r="126" spans="2:45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">
        <v>156</v>
      </c>
      <c r="AQ126" s="2">
        <v>43</v>
      </c>
      <c r="AR126" s="2">
        <v>43.62235050267694</v>
      </c>
      <c r="AS126" s="2">
        <v>0.985733219427533</v>
      </c>
    </row>
    <row r="127" spans="2:45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2">
        <v>157</v>
      </c>
      <c r="AQ127" s="2">
        <v>40.4</v>
      </c>
      <c r="AR127" s="2">
        <v>44.54796559417384</v>
      </c>
      <c r="AS127" s="2">
        <v>0.9068876538165341</v>
      </c>
    </row>
    <row r="128" spans="2:45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">
        <v>157</v>
      </c>
      <c r="AQ128" s="2">
        <v>49</v>
      </c>
      <c r="AR128" s="2">
        <v>44.54796559417384</v>
      </c>
      <c r="AS128" s="2">
        <v>1.0999379959655984</v>
      </c>
    </row>
    <row r="129" spans="2:45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2">
        <v>157</v>
      </c>
      <c r="AQ129" s="2">
        <v>63.2</v>
      </c>
      <c r="AR129" s="2">
        <v>44.54796559417384</v>
      </c>
      <c r="AS129" s="2">
        <v>1.4186955376535881</v>
      </c>
    </row>
    <row r="130" spans="2:45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">
        <v>158</v>
      </c>
      <c r="AQ130" s="2">
        <v>46.2</v>
      </c>
      <c r="AR130" s="2">
        <v>45.48715666453302</v>
      </c>
      <c r="AS130" s="2">
        <v>1.0156713100518502</v>
      </c>
    </row>
    <row r="131" spans="2:45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2">
        <v>158</v>
      </c>
      <c r="AQ131" s="2">
        <v>47.9</v>
      </c>
      <c r="AR131" s="2">
        <v>45.48715666453302</v>
      </c>
      <c r="AS131" s="2">
        <v>1.0530444967853598</v>
      </c>
    </row>
    <row r="132" spans="2:45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">
        <v>158</v>
      </c>
      <c r="AQ132" s="2">
        <v>50.1</v>
      </c>
      <c r="AR132" s="2">
        <v>45.48715666453302</v>
      </c>
      <c r="AS132" s="2">
        <v>1.1014097972640193</v>
      </c>
    </row>
    <row r="133" spans="2:45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">
        <v>159</v>
      </c>
      <c r="AQ133" s="2">
        <v>44</v>
      </c>
      <c r="AR133" s="2">
        <v>46.44003501616905</v>
      </c>
      <c r="AS133" s="2">
        <v>0.9474583726020125</v>
      </c>
    </row>
    <row r="134" spans="2:45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">
        <v>159</v>
      </c>
      <c r="AQ134" s="2">
        <v>49.4</v>
      </c>
      <c r="AR134" s="2">
        <v>46.44003501616905</v>
      </c>
      <c r="AS134" s="2">
        <v>1.0637373546940776</v>
      </c>
    </row>
    <row r="135" spans="2:45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2">
        <v>160</v>
      </c>
      <c r="AQ135" s="2">
        <v>30</v>
      </c>
      <c r="AR135" s="2">
        <v>47.4067121531491</v>
      </c>
      <c r="AS135" s="2">
        <v>0.6328217806601714</v>
      </c>
    </row>
    <row r="136" spans="2:45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">
        <v>160</v>
      </c>
      <c r="AQ136" s="2">
        <v>44.4</v>
      </c>
      <c r="AR136" s="2">
        <v>47.4067121531491</v>
      </c>
      <c r="AS136" s="2">
        <v>0.9365762353770536</v>
      </c>
    </row>
    <row r="137" spans="2:45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2">
        <v>160</v>
      </c>
      <c r="AQ137" s="2">
        <v>46</v>
      </c>
      <c r="AR137" s="2">
        <v>47.4067121531491</v>
      </c>
      <c r="AS137" s="2">
        <v>0.970326730345596</v>
      </c>
    </row>
    <row r="138" spans="2:45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>
        <v>160</v>
      </c>
      <c r="AQ138" s="2">
        <v>46.8</v>
      </c>
      <c r="AR138" s="2">
        <v>47.4067121531491</v>
      </c>
      <c r="AS138" s="2">
        <v>0.9872019778298673</v>
      </c>
    </row>
    <row r="139" spans="2:45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>
        <v>160</v>
      </c>
      <c r="AQ139" s="2">
        <v>50</v>
      </c>
      <c r="AR139" s="2">
        <v>47.4067121531491</v>
      </c>
      <c r="AS139" s="2">
        <v>1.0547029677669522</v>
      </c>
    </row>
    <row r="140" spans="2:45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>
        <v>162</v>
      </c>
      <c r="AQ140" s="2">
        <v>46.1</v>
      </c>
      <c r="AR140" s="2">
        <v>49.38190980224176</v>
      </c>
      <c r="AS140" s="2">
        <v>0.9335402414490505</v>
      </c>
    </row>
    <row r="141" spans="2:45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>
        <v>162</v>
      </c>
      <c r="AQ141" s="2">
        <v>47.3</v>
      </c>
      <c r="AR141" s="2">
        <v>49.38190980224176</v>
      </c>
      <c r="AS141" s="2">
        <v>0.9578406381895896</v>
      </c>
    </row>
    <row r="142" spans="2:45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>
        <v>165</v>
      </c>
      <c r="AQ142" s="2">
        <v>49.8</v>
      </c>
      <c r="AR142" s="2">
        <v>52.450996262817824</v>
      </c>
      <c r="AS142" s="2">
        <v>0.9494576566375518</v>
      </c>
    </row>
    <row r="143" spans="2:45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>
        <v>165</v>
      </c>
      <c r="AQ143" s="2">
        <v>53</v>
      </c>
      <c r="AR143" s="2">
        <v>52.450996262817824</v>
      </c>
      <c r="AS143" s="2">
        <v>1.0104669839716918</v>
      </c>
    </row>
    <row r="144" spans="2:45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>
        <v>165</v>
      </c>
      <c r="AQ144" s="2">
        <v>53.2</v>
      </c>
      <c r="AR144" s="2">
        <v>52.450996262817824</v>
      </c>
      <c r="AS144" s="2">
        <v>1.0142800669300756</v>
      </c>
    </row>
    <row r="145" spans="2:45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>
        <v>165</v>
      </c>
      <c r="AQ145" s="2">
        <v>54.1</v>
      </c>
      <c r="AR145" s="2">
        <v>52.450996262817824</v>
      </c>
      <c r="AS145" s="2">
        <v>1.0314389402428024</v>
      </c>
    </row>
    <row r="146" spans="2:45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>
        <v>165</v>
      </c>
      <c r="AQ146" s="2">
        <v>58</v>
      </c>
      <c r="AR146" s="2">
        <v>52.450996262817824</v>
      </c>
      <c r="AS146" s="2">
        <v>1.1057940579312853</v>
      </c>
    </row>
    <row r="147" spans="2:45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>
        <v>165</v>
      </c>
      <c r="AQ147" s="2">
        <v>67.9</v>
      </c>
      <c r="AR147" s="2">
        <v>52.450996262817824</v>
      </c>
      <c r="AS147" s="2">
        <v>1.2945416643712806</v>
      </c>
    </row>
    <row r="148" spans="2:45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>
        <v>166</v>
      </c>
      <c r="AQ148" s="2">
        <v>49.5</v>
      </c>
      <c r="AR148" s="2">
        <v>53.50281887680127</v>
      </c>
      <c r="AS148" s="2">
        <v>0.9251848975281397</v>
      </c>
    </row>
    <row r="149" spans="2:45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>
        <v>166</v>
      </c>
      <c r="AQ149" s="2">
        <v>52.3</v>
      </c>
      <c r="AR149" s="2">
        <v>53.50281887680127</v>
      </c>
      <c r="AS149" s="2">
        <v>0.9775185887014485</v>
      </c>
    </row>
    <row r="150" spans="2:45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>
        <v>166</v>
      </c>
      <c r="AQ150" s="2">
        <v>56.5</v>
      </c>
      <c r="AR150" s="2">
        <v>53.50281887680127</v>
      </c>
      <c r="AS150" s="2">
        <v>1.056019125461412</v>
      </c>
    </row>
    <row r="151" spans="2:45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>
        <v>167</v>
      </c>
      <c r="AQ151" s="2">
        <v>51.3</v>
      </c>
      <c r="AR151" s="2">
        <v>54.56922637592847</v>
      </c>
      <c r="AS151" s="2">
        <v>0.9400902927703847</v>
      </c>
    </row>
    <row r="152" spans="2:45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>
        <v>167</v>
      </c>
      <c r="AQ152" s="2">
        <v>52.1</v>
      </c>
      <c r="AR152" s="2">
        <v>54.56922637592847</v>
      </c>
      <c r="AS152" s="2">
        <v>0.9547505702404883</v>
      </c>
    </row>
    <row r="153" spans="2:45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>
        <v>167</v>
      </c>
      <c r="AQ153" s="2">
        <v>55.6</v>
      </c>
      <c r="AR153" s="2">
        <v>54.56922637592847</v>
      </c>
      <c r="AS153" s="2">
        <v>1.0188892841721908</v>
      </c>
    </row>
    <row r="154" spans="2:45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>
        <v>168</v>
      </c>
      <c r="AQ154" s="2">
        <v>49</v>
      </c>
      <c r="AR154" s="2">
        <v>55.65033184565098</v>
      </c>
      <c r="AS154" s="2">
        <v>0.8804978941707658</v>
      </c>
    </row>
    <row r="155" spans="2:45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>
        <v>168</v>
      </c>
      <c r="AQ155" s="2">
        <v>52.1</v>
      </c>
      <c r="AR155" s="2">
        <v>55.65033184565098</v>
      </c>
      <c r="AS155" s="2">
        <v>0.9362028629856511</v>
      </c>
    </row>
    <row r="156" spans="2:45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>
        <v>168</v>
      </c>
      <c r="AQ156" s="2">
        <v>54.4</v>
      </c>
      <c r="AR156" s="2">
        <v>55.65033184565098</v>
      </c>
      <c r="AS156" s="2">
        <v>0.97753235597734</v>
      </c>
    </row>
    <row r="157" spans="2:4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>
        <v>168</v>
      </c>
      <c r="AQ157" s="2">
        <v>55.1</v>
      </c>
      <c r="AR157" s="2">
        <v>55.65033184565098</v>
      </c>
      <c r="AS157" s="2">
        <v>0.9901108973226368</v>
      </c>
    </row>
    <row r="158" spans="2:4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>
        <v>168</v>
      </c>
      <c r="AQ158" s="2">
        <v>58.1</v>
      </c>
      <c r="AR158" s="2">
        <v>55.65033184565098</v>
      </c>
      <c r="AS158" s="2">
        <v>1.0440189316596225</v>
      </c>
    </row>
    <row r="159" spans="2:4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>
        <v>168</v>
      </c>
      <c r="AQ159" s="2">
        <v>58.3</v>
      </c>
      <c r="AR159" s="2">
        <v>55.65033184565098</v>
      </c>
      <c r="AS159" s="2">
        <v>1.0476128006154213</v>
      </c>
    </row>
    <row r="160" spans="2:45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>
        <v>169</v>
      </c>
      <c r="AQ160" s="2">
        <v>55.3</v>
      </c>
      <c r="AR160" s="2">
        <v>56.746248565251236</v>
      </c>
      <c r="AS160" s="2">
        <v>0.9745137590269385</v>
      </c>
    </row>
    <row r="161" spans="2:4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>
        <v>170</v>
      </c>
      <c r="AQ161" s="2">
        <v>43.9</v>
      </c>
      <c r="AR161" s="2">
        <v>57.85709000701936</v>
      </c>
      <c r="AS161" s="2">
        <v>0.7587661252004542</v>
      </c>
    </row>
    <row r="162" spans="2:45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>
        <v>170</v>
      </c>
      <c r="AQ162" s="2">
        <v>54.2</v>
      </c>
      <c r="AR162" s="2">
        <v>57.85709000701936</v>
      </c>
      <c r="AS162" s="2">
        <v>0.9367909791768706</v>
      </c>
    </row>
    <row r="163" spans="2:45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>
        <v>170</v>
      </c>
      <c r="AQ163" s="2">
        <v>55.4</v>
      </c>
      <c r="AR163" s="2">
        <v>57.85709000701936</v>
      </c>
      <c r="AS163" s="2">
        <v>0.9575317388634433</v>
      </c>
    </row>
    <row r="164" spans="2:45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>
        <v>170</v>
      </c>
      <c r="AQ164" s="2">
        <v>57</v>
      </c>
      <c r="AR164" s="2">
        <v>57.85709000701936</v>
      </c>
      <c r="AS164" s="2">
        <v>0.9851860851122071</v>
      </c>
    </row>
    <row r="165" spans="2:45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>
        <v>170</v>
      </c>
      <c r="AQ165" s="2">
        <v>60</v>
      </c>
      <c r="AR165" s="2">
        <v>57.85709000701936</v>
      </c>
      <c r="AS165" s="2">
        <v>1.037037984328639</v>
      </c>
    </row>
    <row r="166" spans="2:45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>
        <v>170</v>
      </c>
      <c r="AQ166" s="2">
        <v>60.9</v>
      </c>
      <c r="AR166" s="2">
        <v>57.85709000701936</v>
      </c>
      <c r="AS166" s="2">
        <v>1.0525935540935687</v>
      </c>
    </row>
    <row r="167" spans="2:45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>
        <v>170</v>
      </c>
      <c r="AQ167" s="2">
        <v>65</v>
      </c>
      <c r="AR167" s="2">
        <v>57.85709000701936</v>
      </c>
      <c r="AS167" s="2">
        <v>1.1234578163560256</v>
      </c>
    </row>
    <row r="168" spans="2:45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>
        <v>171</v>
      </c>
      <c r="AQ168" s="2">
        <v>160.6</v>
      </c>
      <c r="AR168" s="2">
        <v>58.98296983543538</v>
      </c>
      <c r="AS168" s="2">
        <v>2.7228198316917545</v>
      </c>
    </row>
    <row r="169" spans="2:45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>
        <v>172</v>
      </c>
      <c r="AQ169" s="2">
        <v>60.8</v>
      </c>
      <c r="AR169" s="2">
        <v>60.124001906362146</v>
      </c>
      <c r="AS169" s="2">
        <v>1.0112433981804914</v>
      </c>
    </row>
    <row r="170" spans="2:45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>
        <v>172</v>
      </c>
      <c r="AQ170" s="2">
        <v>61</v>
      </c>
      <c r="AR170" s="2">
        <v>60.124001906362146</v>
      </c>
      <c r="AS170" s="2">
        <v>1.0145698567271377</v>
      </c>
    </row>
    <row r="171" spans="2:45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>
        <v>172</v>
      </c>
      <c r="AQ171" s="2">
        <v>62.3</v>
      </c>
      <c r="AR171" s="2">
        <v>60.124001906362146</v>
      </c>
      <c r="AS171" s="2">
        <v>1.036191837280339</v>
      </c>
    </row>
    <row r="172" spans="2:45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>
        <v>172</v>
      </c>
      <c r="AQ172" s="2">
        <v>68</v>
      </c>
      <c r="AR172" s="2">
        <v>60.124001906362146</v>
      </c>
      <c r="AS172" s="2">
        <v>1.13099590585976</v>
      </c>
    </row>
    <row r="173" spans="2:45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>
        <v>173</v>
      </c>
      <c r="AQ173" s="2">
        <v>54.5</v>
      </c>
      <c r="AR173" s="2">
        <v>61.28030026624649</v>
      </c>
      <c r="AS173" s="2">
        <v>0.8893559555552453</v>
      </c>
    </row>
    <row r="174" spans="2:45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>
        <v>173</v>
      </c>
      <c r="AQ174" s="2">
        <v>63</v>
      </c>
      <c r="AR174" s="2">
        <v>61.28030026624649</v>
      </c>
      <c r="AS174" s="2">
        <v>1.0280628477060634</v>
      </c>
    </row>
    <row r="175" spans="2:45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>
        <v>173</v>
      </c>
      <c r="AQ175" s="2">
        <v>63.4</v>
      </c>
      <c r="AR175" s="2">
        <v>61.28030026624649</v>
      </c>
      <c r="AS175" s="2">
        <v>1.034590230866102</v>
      </c>
    </row>
    <row r="176" spans="2:45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>
        <v>173</v>
      </c>
      <c r="AQ176" s="2">
        <v>63.8</v>
      </c>
      <c r="AR176" s="2">
        <v>61.28030026624649</v>
      </c>
      <c r="AS176" s="2">
        <v>1.0411176140261402</v>
      </c>
    </row>
    <row r="177" spans="2:45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>
        <v>175</v>
      </c>
      <c r="AQ177" s="2">
        <v>64.3</v>
      </c>
      <c r="AR177" s="2">
        <v>63.63915298684403</v>
      </c>
      <c r="AS177" s="2">
        <v>1.010384283607492</v>
      </c>
    </row>
    <row r="178" spans="2:45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>
        <v>176</v>
      </c>
      <c r="AQ178" s="2">
        <v>64.1</v>
      </c>
      <c r="AR178" s="2">
        <v>64.84193638627713</v>
      </c>
      <c r="AS178" s="2">
        <v>0.988557769437093</v>
      </c>
    </row>
    <row r="179" spans="2:45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>
        <v>177</v>
      </c>
      <c r="AQ179" s="2">
        <v>62.4</v>
      </c>
      <c r="AR179" s="2">
        <v>66.06044415056373</v>
      </c>
      <c r="AS179" s="2">
        <v>0.944589471087707</v>
      </c>
    </row>
    <row r="180" spans="2:45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>
        <v>180</v>
      </c>
      <c r="AQ180" s="2">
        <v>59.7</v>
      </c>
      <c r="AR180" s="2">
        <v>69.81146443792414</v>
      </c>
      <c r="AS180" s="2">
        <v>0.8551604021010735</v>
      </c>
    </row>
    <row r="181" spans="2:45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>
        <v>180</v>
      </c>
      <c r="AQ181" s="2">
        <v>65.8</v>
      </c>
      <c r="AR181" s="2">
        <v>69.81146443792414</v>
      </c>
      <c r="AS181" s="2">
        <v>0.942538600640714</v>
      </c>
    </row>
    <row r="182" spans="2:45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>
        <v>180</v>
      </c>
      <c r="AQ182" s="2">
        <v>69.8</v>
      </c>
      <c r="AR182" s="2">
        <v>69.81146443792414</v>
      </c>
      <c r="AS182" s="2">
        <v>0.9998357800109703</v>
      </c>
    </row>
    <row r="183" spans="2:45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>
        <v>181</v>
      </c>
      <c r="AQ183" s="2">
        <v>70.8</v>
      </c>
      <c r="AR183" s="2">
        <v>71.09402139376432</v>
      </c>
      <c r="AS183" s="2">
        <v>0.9958643302488708</v>
      </c>
    </row>
    <row r="184" spans="2:45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>
        <v>181</v>
      </c>
      <c r="AQ184" s="2">
        <v>71.4</v>
      </c>
      <c r="AR184" s="2">
        <v>71.09402139376432</v>
      </c>
      <c r="AS184" s="2">
        <v>1.0043038584713189</v>
      </c>
    </row>
    <row r="185" spans="2:45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>
        <v>182</v>
      </c>
      <c r="AQ185" s="2">
        <v>65.2</v>
      </c>
      <c r="AR185" s="2">
        <v>72.39287950469877</v>
      </c>
      <c r="AS185" s="2">
        <v>0.9006410636804149</v>
      </c>
    </row>
    <row r="186" spans="2:45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>
        <v>182</v>
      </c>
      <c r="AQ186" s="2">
        <v>66.2</v>
      </c>
      <c r="AR186" s="2">
        <v>72.39287950469877</v>
      </c>
      <c r="AS186" s="2">
        <v>0.914454576927047</v>
      </c>
    </row>
    <row r="187" spans="2:45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>
        <v>182</v>
      </c>
      <c r="AQ187" s="2">
        <v>69.5</v>
      </c>
      <c r="AR187" s="2">
        <v>72.39287950469877</v>
      </c>
      <c r="AS187" s="2">
        <v>0.9600391706409329</v>
      </c>
    </row>
    <row r="188" spans="2:45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>
        <v>182</v>
      </c>
      <c r="AQ188" s="2">
        <v>72.8</v>
      </c>
      <c r="AR188" s="2">
        <v>72.39287950469877</v>
      </c>
      <c r="AS188" s="2">
        <v>1.005623764354819</v>
      </c>
    </row>
    <row r="189" spans="2:45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>
        <v>182</v>
      </c>
      <c r="AQ189" s="2">
        <v>73</v>
      </c>
      <c r="AR189" s="2">
        <v>72.39287950469877</v>
      </c>
      <c r="AS189" s="2">
        <v>1.0083864670041454</v>
      </c>
    </row>
    <row r="190" spans="2:45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>
        <v>183</v>
      </c>
      <c r="AQ190" s="2">
        <v>73.6</v>
      </c>
      <c r="AR190" s="2">
        <v>73.70815468071055</v>
      </c>
      <c r="AS190" s="2">
        <v>0.998532663296496</v>
      </c>
    </row>
    <row r="191" spans="2:45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>
        <v>183</v>
      </c>
      <c r="AQ191" s="2">
        <v>76.9</v>
      </c>
      <c r="AR191" s="2">
        <v>73.70815468071055</v>
      </c>
      <c r="AS191" s="2">
        <v>1.0433038289062575</v>
      </c>
    </row>
    <row r="192" spans="2:45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>
        <v>185</v>
      </c>
      <c r="AQ192" s="2">
        <v>67</v>
      </c>
      <c r="AR192" s="2">
        <v>76.38842077861024</v>
      </c>
      <c r="AS192" s="2">
        <v>0.8770962839273787</v>
      </c>
    </row>
    <row r="193" spans="2:45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>
        <v>185</v>
      </c>
      <c r="AQ193" s="2">
        <v>70.9</v>
      </c>
      <c r="AR193" s="2">
        <v>76.38842077861024</v>
      </c>
      <c r="AS193" s="2">
        <v>0.9281511422455396</v>
      </c>
    </row>
    <row r="194" spans="2:45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>
        <v>185</v>
      </c>
      <c r="AQ194" s="2">
        <v>72</v>
      </c>
      <c r="AR194" s="2">
        <v>76.38842077861024</v>
      </c>
      <c r="AS194" s="2">
        <v>0.9425512304891234</v>
      </c>
    </row>
    <row r="195" spans="2:45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>
        <v>185</v>
      </c>
      <c r="AQ195" s="2">
        <v>76.3</v>
      </c>
      <c r="AR195" s="2">
        <v>76.38842077861024</v>
      </c>
      <c r="AS195" s="2">
        <v>0.9988424845322238</v>
      </c>
    </row>
    <row r="196" spans="2:45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>
        <v>185</v>
      </c>
      <c r="AQ196" s="2">
        <v>76.7</v>
      </c>
      <c r="AR196" s="2">
        <v>76.38842077861024</v>
      </c>
      <c r="AS196" s="2">
        <v>1.0040788802571634</v>
      </c>
    </row>
    <row r="197" spans="2:45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>
        <v>185</v>
      </c>
      <c r="AQ197" s="2">
        <v>77.8</v>
      </c>
      <c r="AR197" s="2">
        <v>76.38842077861024</v>
      </c>
      <c r="AS197" s="2">
        <v>1.0184789685007472</v>
      </c>
    </row>
    <row r="198" spans="2:45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>
        <v>186</v>
      </c>
      <c r="AQ198" s="2">
        <v>76.4</v>
      </c>
      <c r="AR198" s="2">
        <v>77.75364442905045</v>
      </c>
      <c r="AS198" s="2">
        <v>0.9825905983058372</v>
      </c>
    </row>
    <row r="199" spans="2:45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>
        <v>187</v>
      </c>
      <c r="AQ199" s="2">
        <v>71.9</v>
      </c>
      <c r="AR199" s="2">
        <v>79.13575060026739</v>
      </c>
      <c r="AS199" s="2">
        <v>0.9085653381008946</v>
      </c>
    </row>
    <row r="200" spans="2:45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>
        <v>187</v>
      </c>
      <c r="AQ200" s="2">
        <v>73.2</v>
      </c>
      <c r="AR200" s="2">
        <v>79.13575060026739</v>
      </c>
      <c r="AS200" s="2">
        <v>0.9249928059664183</v>
      </c>
    </row>
    <row r="201" spans="2:45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>
        <v>188</v>
      </c>
      <c r="AQ201" s="2">
        <v>86.7</v>
      </c>
      <c r="AR201" s="2">
        <v>80.53485610661882</v>
      </c>
      <c r="AS201" s="2">
        <v>1.0765524915723355</v>
      </c>
    </row>
    <row r="202" spans="2:45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>
        <v>188</v>
      </c>
      <c r="AQ202" s="2">
        <v>88.7</v>
      </c>
      <c r="AR202" s="2">
        <v>80.53485610661882</v>
      </c>
      <c r="AS202" s="2">
        <v>1.1013864590826545</v>
      </c>
    </row>
    <row r="203" spans="2:45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>
        <v>189</v>
      </c>
      <c r="AQ203" s="2">
        <v>6.9</v>
      </c>
      <c r="AR203" s="2">
        <v>81.95107794125455</v>
      </c>
      <c r="AS203" s="2">
        <v>0.08419657402122478</v>
      </c>
    </row>
    <row r="204" spans="2:45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>
        <v>189</v>
      </c>
      <c r="AQ204" s="2">
        <v>77.3</v>
      </c>
      <c r="AR204" s="2">
        <v>81.95107794125455</v>
      </c>
      <c r="AS204" s="2">
        <v>0.9432456770783587</v>
      </c>
    </row>
    <row r="205" spans="2:45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>
        <v>189</v>
      </c>
      <c r="AQ205" s="2">
        <v>79.6</v>
      </c>
      <c r="AR205" s="2">
        <v>81.95107794125455</v>
      </c>
      <c r="AS205" s="2">
        <v>0.9713112017521003</v>
      </c>
    </row>
    <row r="206" spans="2:45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>
        <v>189</v>
      </c>
      <c r="AQ206" s="2">
        <v>80.6</v>
      </c>
      <c r="AR206" s="2">
        <v>81.95107794125455</v>
      </c>
      <c r="AS206" s="2">
        <v>0.9835136037841619</v>
      </c>
    </row>
    <row r="207" spans="2:45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>
        <v>189</v>
      </c>
      <c r="AQ207" s="2">
        <v>83.4</v>
      </c>
      <c r="AR207" s="2">
        <v>81.95107794125455</v>
      </c>
      <c r="AS207" s="2">
        <v>1.0176803294739343</v>
      </c>
    </row>
    <row r="208" spans="2:45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>
        <v>190</v>
      </c>
      <c r="AQ208" s="2">
        <v>75</v>
      </c>
      <c r="AR208" s="2">
        <v>83.38453327543658</v>
      </c>
      <c r="AS208" s="2">
        <v>0.8994473801545341</v>
      </c>
    </row>
    <row r="209" spans="2:45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>
        <v>191</v>
      </c>
      <c r="AQ209" s="2">
        <v>86.3</v>
      </c>
      <c r="AR209" s="2">
        <v>84.83533945786539</v>
      </c>
      <c r="AS209" s="2">
        <v>1.0172647454645014</v>
      </c>
    </row>
    <row r="210" spans="2:45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>
        <v>191</v>
      </c>
      <c r="AQ210" s="2">
        <v>90.6</v>
      </c>
      <c r="AR210" s="2">
        <v>84.83533945786539</v>
      </c>
      <c r="AS210" s="2">
        <v>1.0679511696301716</v>
      </c>
    </row>
    <row r="211" spans="2:45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>
        <v>192</v>
      </c>
      <c r="AQ211" s="2">
        <v>82</v>
      </c>
      <c r="AR211" s="2">
        <v>86.3036140140144</v>
      </c>
      <c r="AS211" s="2">
        <v>0.9501340232019072</v>
      </c>
    </row>
    <row r="212" spans="2:45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>
        <v>192</v>
      </c>
      <c r="AQ212" s="2">
        <v>88</v>
      </c>
      <c r="AR212" s="2">
        <v>86.3036140140144</v>
      </c>
      <c r="AS212" s="2">
        <v>1.0196560248996076</v>
      </c>
    </row>
    <row r="213" spans="2:45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>
        <v>192</v>
      </c>
      <c r="AQ213" s="2">
        <v>88.2</v>
      </c>
      <c r="AR213" s="2">
        <v>86.3036140140144</v>
      </c>
      <c r="AS213" s="2">
        <v>1.0219734249561978</v>
      </c>
    </row>
    <row r="214" spans="2:45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>
        <v>192</v>
      </c>
      <c r="AQ214" s="2">
        <v>88.9</v>
      </c>
      <c r="AR214" s="2">
        <v>86.3036140140144</v>
      </c>
      <c r="AS214" s="2">
        <v>1.0300843251542628</v>
      </c>
    </row>
    <row r="215" spans="2:45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>
        <v>193</v>
      </c>
      <c r="AQ215" s="2">
        <v>84.1</v>
      </c>
      <c r="AR215" s="2">
        <v>87.78947464546559</v>
      </c>
      <c r="AS215" s="2">
        <v>0.9579736106137393</v>
      </c>
    </row>
    <row r="216" spans="2:45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>
        <v>194</v>
      </c>
      <c r="AQ216" s="2">
        <v>83.1</v>
      </c>
      <c r="AR216" s="2">
        <v>89.29303922925709</v>
      </c>
      <c r="AS216" s="2">
        <v>0.9306436505833712</v>
      </c>
    </row>
    <row r="217" spans="2:45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>
        <v>194</v>
      </c>
      <c r="AQ217" s="2">
        <v>83.2</v>
      </c>
      <c r="AR217" s="2">
        <v>89.29303922925709</v>
      </c>
      <c r="AS217" s="2">
        <v>0.931763558706817</v>
      </c>
    </row>
    <row r="218" spans="2:45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>
        <v>194</v>
      </c>
      <c r="AQ218" s="2">
        <v>83.9</v>
      </c>
      <c r="AR218" s="2">
        <v>89.29303922925709</v>
      </c>
      <c r="AS218" s="2">
        <v>0.9396029155709369</v>
      </c>
    </row>
    <row r="219" spans="2:45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>
        <v>194</v>
      </c>
      <c r="AQ219" s="2">
        <v>84.4</v>
      </c>
      <c r="AR219" s="2">
        <v>89.29303922925709</v>
      </c>
      <c r="AS219" s="2">
        <v>0.9452024561881653</v>
      </c>
    </row>
    <row r="220" spans="2:45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>
        <v>194</v>
      </c>
      <c r="AQ220" s="2">
        <v>85.5</v>
      </c>
      <c r="AR220" s="2">
        <v>89.29303922925709</v>
      </c>
      <c r="AS220" s="2">
        <v>0.9575214455460679</v>
      </c>
    </row>
    <row r="221" spans="2:45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>
        <v>194</v>
      </c>
      <c r="AQ221" s="2">
        <v>87.9</v>
      </c>
      <c r="AR221" s="2">
        <v>89.29303922925709</v>
      </c>
      <c r="AS221" s="2">
        <v>0.9843992405087646</v>
      </c>
    </row>
    <row r="222" spans="2:45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>
        <v>195</v>
      </c>
      <c r="AQ222" s="2">
        <v>84.2</v>
      </c>
      <c r="AR222" s="2">
        <v>90.81442581723185</v>
      </c>
      <c r="AS222" s="2">
        <v>0.9271654722505906</v>
      </c>
    </row>
    <row r="223" spans="2:45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>
        <v>195</v>
      </c>
      <c r="AQ223" s="2">
        <v>85</v>
      </c>
      <c r="AR223" s="2">
        <v>90.81442581723185</v>
      </c>
      <c r="AS223" s="2">
        <v>0.9359746453836129</v>
      </c>
    </row>
    <row r="224" spans="2:45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>
        <v>195</v>
      </c>
      <c r="AQ224" s="2">
        <v>88</v>
      </c>
      <c r="AR224" s="2">
        <v>90.81442581723185</v>
      </c>
      <c r="AS224" s="2">
        <v>0.9690090446324463</v>
      </c>
    </row>
    <row r="225" spans="2:45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>
        <v>195</v>
      </c>
      <c r="AQ225" s="2">
        <v>94.8</v>
      </c>
      <c r="AR225" s="2">
        <v>90.81442581723185</v>
      </c>
      <c r="AS225" s="2">
        <v>1.0438870162631353</v>
      </c>
    </row>
    <row r="226" spans="2:45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>
        <v>195</v>
      </c>
      <c r="AQ226" s="2">
        <v>96.4</v>
      </c>
      <c r="AR226" s="2">
        <v>90.81442581723185</v>
      </c>
      <c r="AS226" s="2">
        <v>1.06150536252918</v>
      </c>
    </row>
    <row r="227" spans="2:45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>
        <v>196</v>
      </c>
      <c r="AQ227" s="2">
        <v>88</v>
      </c>
      <c r="AR227" s="2">
        <v>92.3537526353944</v>
      </c>
      <c r="AS227" s="2">
        <v>0.9528578697545439</v>
      </c>
    </row>
    <row r="228" spans="2:45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>
        <v>196</v>
      </c>
      <c r="AQ228" s="2">
        <v>99.2</v>
      </c>
      <c r="AR228" s="2">
        <v>92.3537526353944</v>
      </c>
      <c r="AS228" s="2">
        <v>1.074130689541486</v>
      </c>
    </row>
    <row r="229" spans="2:45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>
        <v>198</v>
      </c>
      <c r="AQ229" s="2">
        <v>85</v>
      </c>
      <c r="AR229" s="2">
        <v>95.48670073328519</v>
      </c>
      <c r="AS229" s="2">
        <v>0.8901763213855635</v>
      </c>
    </row>
    <row r="230" spans="2:45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>
        <v>198</v>
      </c>
      <c r="AQ230" s="2">
        <v>91.6</v>
      </c>
      <c r="AR230" s="2">
        <v>95.48670073328519</v>
      </c>
      <c r="AS230" s="2">
        <v>0.9592958945755014</v>
      </c>
    </row>
    <row r="231" spans="2:45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>
        <v>198</v>
      </c>
      <c r="AQ231" s="2">
        <v>97.4</v>
      </c>
      <c r="AR231" s="2">
        <v>95.48670073328519</v>
      </c>
      <c r="AS231" s="2">
        <v>1.0200373376818104</v>
      </c>
    </row>
    <row r="232" spans="2:45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>
        <v>198</v>
      </c>
      <c r="AQ232" s="2">
        <v>99.9</v>
      </c>
      <c r="AR232" s="2">
        <v>95.48670073328519</v>
      </c>
      <c r="AS232" s="2">
        <v>1.0462189941931506</v>
      </c>
    </row>
    <row r="233" spans="2:45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>
        <v>200</v>
      </c>
      <c r="AQ233" s="2">
        <v>80.9</v>
      </c>
      <c r="AR233" s="2">
        <v>98.69283279008148</v>
      </c>
      <c r="AS233" s="2">
        <v>0.819715046300002</v>
      </c>
    </row>
    <row r="234" spans="2:45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>
        <v>200</v>
      </c>
      <c r="AQ234" s="2">
        <v>88.6</v>
      </c>
      <c r="AR234" s="2">
        <v>98.69283279008148</v>
      </c>
      <c r="AS234" s="2">
        <v>0.8977348961950578</v>
      </c>
    </row>
    <row r="235" spans="2:45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>
        <v>200</v>
      </c>
      <c r="AQ235" s="2">
        <v>97.5</v>
      </c>
      <c r="AR235" s="2">
        <v>98.69283279008148</v>
      </c>
      <c r="AS235" s="2">
        <v>0.9879136837360963</v>
      </c>
    </row>
    <row r="236" spans="2:45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>
        <v>200</v>
      </c>
      <c r="AQ236" s="2">
        <v>98.6</v>
      </c>
      <c r="AR236" s="2">
        <v>98.69283279008148</v>
      </c>
      <c r="AS236" s="2">
        <v>0.9990593765782472</v>
      </c>
    </row>
    <row r="237" spans="2:45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>
        <v>200</v>
      </c>
      <c r="AQ237" s="2">
        <v>102</v>
      </c>
      <c r="AR237" s="2">
        <v>98.69283279008148</v>
      </c>
      <c r="AS237" s="2">
        <v>1.0335096999085316</v>
      </c>
    </row>
    <row r="238" spans="2:45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>
        <v>200</v>
      </c>
      <c r="AQ238" s="2">
        <v>105</v>
      </c>
      <c r="AR238" s="2">
        <v>98.69283279008148</v>
      </c>
      <c r="AS238" s="2">
        <v>1.0639070440234883</v>
      </c>
    </row>
    <row r="239" spans="2:45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>
        <v>200</v>
      </c>
      <c r="AQ239" s="2">
        <v>109</v>
      </c>
      <c r="AR239" s="2">
        <v>98.69283279008148</v>
      </c>
      <c r="AS239" s="2">
        <v>1.1044368361767642</v>
      </c>
    </row>
    <row r="240" spans="2:45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>
        <v>201</v>
      </c>
      <c r="AQ240" s="2">
        <v>65.3</v>
      </c>
      <c r="AR240" s="2">
        <v>100.32364020053943</v>
      </c>
      <c r="AS240" s="2">
        <v>0.6508934471423704</v>
      </c>
    </row>
    <row r="241" spans="2:45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>
        <v>201</v>
      </c>
      <c r="AQ241" s="2">
        <v>88.7</v>
      </c>
      <c r="AR241" s="2">
        <v>100.32364020053943</v>
      </c>
      <c r="AS241" s="2">
        <v>0.8841385721520407</v>
      </c>
    </row>
    <row r="242" spans="2:45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>
        <v>201</v>
      </c>
      <c r="AQ242" s="2">
        <v>92.2</v>
      </c>
      <c r="AR242" s="2">
        <v>100.32364020053943</v>
      </c>
      <c r="AS242" s="2">
        <v>0.919025663499641</v>
      </c>
    </row>
    <row r="243" spans="2:45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>
        <v>201</v>
      </c>
      <c r="AQ243" s="2">
        <v>94.9</v>
      </c>
      <c r="AR243" s="2">
        <v>100.32364020053943</v>
      </c>
      <c r="AS243" s="2">
        <v>0.9459385625392184</v>
      </c>
    </row>
    <row r="244" spans="2:45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>
        <v>201</v>
      </c>
      <c r="AQ244" s="2">
        <v>97.1</v>
      </c>
      <c r="AR244" s="2">
        <v>100.32364020053943</v>
      </c>
      <c r="AS244" s="2">
        <v>0.9678675913862812</v>
      </c>
    </row>
    <row r="245" spans="2:45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>
        <v>201</v>
      </c>
      <c r="AQ245" s="2">
        <v>99.6</v>
      </c>
      <c r="AR245" s="2">
        <v>100.32364020053943</v>
      </c>
      <c r="AS245" s="2">
        <v>0.9927869423488529</v>
      </c>
    </row>
    <row r="246" spans="2:45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>
        <v>202</v>
      </c>
      <c r="AQ246" s="2">
        <v>95.2</v>
      </c>
      <c r="AR246" s="2">
        <v>101.9731008192509</v>
      </c>
      <c r="AS246" s="2">
        <v>0.93357953455533</v>
      </c>
    </row>
    <row r="247" spans="2:45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>
        <v>203</v>
      </c>
      <c r="AQ247" s="2">
        <v>92</v>
      </c>
      <c r="AR247" s="2">
        <v>103.64133407378905</v>
      </c>
      <c r="AS247" s="2">
        <v>0.8876767249493255</v>
      </c>
    </row>
    <row r="248" spans="2:45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>
        <v>204</v>
      </c>
      <c r="AQ248" s="2">
        <v>94.6</v>
      </c>
      <c r="AR248" s="2">
        <v>105.32845956093541</v>
      </c>
      <c r="AS248" s="2">
        <v>0.8981428228832236</v>
      </c>
    </row>
    <row r="249" spans="2:45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>
        <v>205</v>
      </c>
      <c r="AQ249" s="2">
        <v>52.4</v>
      </c>
      <c r="AR249" s="2">
        <v>107.03459704608368</v>
      </c>
      <c r="AS249" s="2">
        <v>0.4895613329346138</v>
      </c>
    </row>
    <row r="250" spans="2:45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>
        <v>205</v>
      </c>
      <c r="AQ250" s="2">
        <v>60.5</v>
      </c>
      <c r="AR250" s="2">
        <v>107.03459704608368</v>
      </c>
      <c r="AS250" s="2">
        <v>0.5652377985218346</v>
      </c>
    </row>
    <row r="251" spans="2:45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>
        <v>205</v>
      </c>
      <c r="AQ251" s="2">
        <v>85</v>
      </c>
      <c r="AR251" s="2">
        <v>107.03459704608368</v>
      </c>
      <c r="AS251" s="2">
        <v>0.7941357499893544</v>
      </c>
    </row>
    <row r="252" spans="2:45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>
        <v>205</v>
      </c>
      <c r="AQ252" s="2">
        <v>97</v>
      </c>
      <c r="AR252" s="2">
        <v>107.03459704608368</v>
      </c>
      <c r="AS252" s="2">
        <v>0.9062490323407927</v>
      </c>
    </row>
    <row r="253" spans="2:45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>
        <v>205</v>
      </c>
      <c r="AQ253" s="2">
        <v>100</v>
      </c>
      <c r="AR253" s="2">
        <v>107.03459704608368</v>
      </c>
      <c r="AS253" s="2">
        <v>0.9342773529286523</v>
      </c>
    </row>
    <row r="254" spans="2:45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>
        <v>205</v>
      </c>
      <c r="AQ254" s="2">
        <v>103</v>
      </c>
      <c r="AR254" s="2">
        <v>107.03459704608368</v>
      </c>
      <c r="AS254" s="2">
        <v>0.9623056735165119</v>
      </c>
    </row>
    <row r="255" spans="2:45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>
        <v>206</v>
      </c>
      <c r="AQ255" s="2">
        <v>96</v>
      </c>
      <c r="AR255" s="2">
        <v>108.75986646264936</v>
      </c>
      <c r="AS255" s="2">
        <v>0.8826785387141737</v>
      </c>
    </row>
    <row r="256" spans="2:45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>
        <v>206</v>
      </c>
      <c r="AQ256" s="2">
        <v>97.3</v>
      </c>
      <c r="AR256" s="2">
        <v>108.75986646264936</v>
      </c>
      <c r="AS256" s="2">
        <v>0.8946314772592614</v>
      </c>
    </row>
    <row r="257" spans="2:45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>
        <v>207</v>
      </c>
      <c r="AQ257" s="2">
        <v>100</v>
      </c>
      <c r="AR257" s="2">
        <v>110.50438791148456</v>
      </c>
      <c r="AS257" s="2">
        <v>0.9049414406973711</v>
      </c>
    </row>
    <row r="258" spans="2:45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>
        <v>208</v>
      </c>
      <c r="AQ258" s="2">
        <v>47.9</v>
      </c>
      <c r="AR258" s="2">
        <v>112.26828166029765</v>
      </c>
      <c r="AS258" s="2">
        <v>0.4266565702407047</v>
      </c>
    </row>
    <row r="259" spans="2:45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>
        <v>208</v>
      </c>
      <c r="AQ259" s="2">
        <v>90</v>
      </c>
      <c r="AR259" s="2">
        <v>112.26828166029765</v>
      </c>
      <c r="AS259" s="2">
        <v>0.8016511758176079</v>
      </c>
    </row>
    <row r="260" spans="2:45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>
        <v>208</v>
      </c>
      <c r="AQ260" s="2">
        <v>102</v>
      </c>
      <c r="AR260" s="2">
        <v>112.26828166029765</v>
      </c>
      <c r="AS260" s="2">
        <v>0.9085379992599557</v>
      </c>
    </row>
    <row r="261" spans="2:45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>
        <v>208</v>
      </c>
      <c r="AQ261" s="2">
        <v>104.3</v>
      </c>
      <c r="AR261" s="2">
        <v>112.26828166029765</v>
      </c>
      <c r="AS261" s="2">
        <v>0.929024640419739</v>
      </c>
    </row>
    <row r="262" spans="2:45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>
        <v>208</v>
      </c>
      <c r="AQ262" s="2">
        <v>106</v>
      </c>
      <c r="AR262" s="2">
        <v>112.26828166029765</v>
      </c>
      <c r="AS262" s="2">
        <v>0.9441669404074049</v>
      </c>
    </row>
    <row r="263" spans="2:45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>
        <v>208</v>
      </c>
      <c r="AQ263" s="2">
        <v>125</v>
      </c>
      <c r="AR263" s="2">
        <v>112.26828166029765</v>
      </c>
      <c r="AS263" s="2">
        <v>1.1134044108577887</v>
      </c>
    </row>
    <row r="264" spans="2:45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>
        <v>208</v>
      </c>
      <c r="AQ264" s="2">
        <v>130</v>
      </c>
      <c r="AR264" s="2">
        <v>112.26828166029765</v>
      </c>
      <c r="AS264" s="2">
        <v>1.1579405872921005</v>
      </c>
    </row>
    <row r="265" spans="2:45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>
        <v>209</v>
      </c>
      <c r="AQ265" s="2">
        <v>98.8</v>
      </c>
      <c r="AR265" s="2">
        <v>114.05166814307552</v>
      </c>
      <c r="AS265" s="2">
        <v>0.8662740458654001</v>
      </c>
    </row>
    <row r="266" spans="2:45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>
        <v>209</v>
      </c>
      <c r="AQ266" s="2">
        <v>105</v>
      </c>
      <c r="AR266" s="2">
        <v>114.05166814307552</v>
      </c>
      <c r="AS266" s="2">
        <v>0.920635372630233</v>
      </c>
    </row>
    <row r="267" spans="2:45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>
        <v>209</v>
      </c>
      <c r="AQ267" s="2">
        <v>116</v>
      </c>
      <c r="AR267" s="2">
        <v>114.05166814307552</v>
      </c>
      <c r="AS267" s="2">
        <v>1.0170828878581621</v>
      </c>
    </row>
    <row r="268" spans="2:45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>
        <v>209</v>
      </c>
      <c r="AQ268" s="2">
        <v>131</v>
      </c>
      <c r="AR268" s="2">
        <v>114.05166814307552</v>
      </c>
      <c r="AS268" s="2">
        <v>1.1486022268053382</v>
      </c>
    </row>
    <row r="269" spans="2:45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>
        <v>210</v>
      </c>
      <c r="AQ269" s="2">
        <v>94</v>
      </c>
      <c r="AR269" s="2">
        <v>115.85466795951471</v>
      </c>
      <c r="AS269" s="2">
        <v>0.8113613517311896</v>
      </c>
    </row>
    <row r="270" spans="2:45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>
        <v>210</v>
      </c>
      <c r="AQ270" s="2">
        <v>97.3</v>
      </c>
      <c r="AR270" s="2">
        <v>115.85466795951471</v>
      </c>
      <c r="AS270" s="2">
        <v>0.8398453140791994</v>
      </c>
    </row>
    <row r="271" spans="2:45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>
        <v>210</v>
      </c>
      <c r="AQ271" s="2">
        <v>97.8</v>
      </c>
      <c r="AR271" s="2">
        <v>115.85466795951471</v>
      </c>
      <c r="AS271" s="2">
        <v>0.84416106595011</v>
      </c>
    </row>
    <row r="272" spans="2:45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>
        <v>210</v>
      </c>
      <c r="AQ272" s="2">
        <v>105</v>
      </c>
      <c r="AR272" s="2">
        <v>115.85466795951471</v>
      </c>
      <c r="AS272" s="2">
        <v>0.9063078928912224</v>
      </c>
    </row>
    <row r="273" spans="2:45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>
        <v>210</v>
      </c>
      <c r="AQ273" s="2">
        <v>110</v>
      </c>
      <c r="AR273" s="2">
        <v>115.85466795951471</v>
      </c>
      <c r="AS273" s="2">
        <v>0.9494654116003283</v>
      </c>
    </row>
    <row r="274" spans="2:45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>
        <v>210</v>
      </c>
      <c r="AQ274" s="2">
        <v>114</v>
      </c>
      <c r="AR274" s="2">
        <v>115.85466795951471</v>
      </c>
      <c r="AS274" s="2">
        <v>0.983991426567613</v>
      </c>
    </row>
    <row r="275" spans="2:45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>
        <v>210</v>
      </c>
      <c r="AQ275" s="2">
        <v>116.9</v>
      </c>
      <c r="AR275" s="2">
        <v>115.85466795951471</v>
      </c>
      <c r="AS275" s="2">
        <v>1.0090227874188944</v>
      </c>
    </row>
    <row r="276" spans="2:45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>
        <v>210</v>
      </c>
      <c r="AQ276" s="2">
        <v>117</v>
      </c>
      <c r="AR276" s="2">
        <v>115.85466795951471</v>
      </c>
      <c r="AS276" s="2">
        <v>1.0098859377930764</v>
      </c>
    </row>
    <row r="277" spans="2:45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>
        <v>211</v>
      </c>
      <c r="AQ277" s="2">
        <v>107</v>
      </c>
      <c r="AR277" s="2">
        <v>117.67740187445318</v>
      </c>
      <c r="AS277" s="2">
        <v>0.9092654859439826</v>
      </c>
    </row>
    <row r="278" spans="2:45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>
        <v>211</v>
      </c>
      <c r="AQ278" s="2">
        <v>126</v>
      </c>
      <c r="AR278" s="2">
        <v>117.67740187445318</v>
      </c>
      <c r="AS278" s="2">
        <v>1.0707238432611383</v>
      </c>
    </row>
    <row r="279" spans="2:45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>
        <v>211</v>
      </c>
      <c r="AQ279" s="2">
        <v>135</v>
      </c>
      <c r="AR279" s="2">
        <v>117.67740187445318</v>
      </c>
      <c r="AS279" s="2">
        <v>1.1472041177797911</v>
      </c>
    </row>
    <row r="280" spans="2:45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>
        <v>212</v>
      </c>
      <c r="AQ280" s="2">
        <v>110</v>
      </c>
      <c r="AR280" s="2">
        <v>119.51999081730831</v>
      </c>
      <c r="AS280" s="2">
        <v>0.9203481296123922</v>
      </c>
    </row>
    <row r="281" spans="2:45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>
        <v>212</v>
      </c>
      <c r="AQ281" s="2">
        <v>120</v>
      </c>
      <c r="AR281" s="2">
        <v>119.51999081730831</v>
      </c>
      <c r="AS281" s="2">
        <v>1.004016141395337</v>
      </c>
    </row>
    <row r="282" spans="2:45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>
        <v>213</v>
      </c>
      <c r="AQ282" s="2">
        <v>100</v>
      </c>
      <c r="AR282" s="2">
        <v>121.38255588152214</v>
      </c>
      <c r="AS282" s="2">
        <v>0.8238416078304283</v>
      </c>
    </row>
    <row r="283" spans="2:45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>
        <v>213</v>
      </c>
      <c r="AQ283" s="2">
        <v>101</v>
      </c>
      <c r="AR283" s="2">
        <v>121.38255588152214</v>
      </c>
      <c r="AS283" s="2">
        <v>0.8320800239087325</v>
      </c>
    </row>
    <row r="284" spans="2:45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>
        <v>213</v>
      </c>
      <c r="AQ284" s="2">
        <v>115</v>
      </c>
      <c r="AR284" s="2">
        <v>121.38255588152214</v>
      </c>
      <c r="AS284" s="2">
        <v>0.9474178490049925</v>
      </c>
    </row>
    <row r="285" spans="2:45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>
        <v>214</v>
      </c>
      <c r="AQ285" s="2">
        <v>116</v>
      </c>
      <c r="AR285" s="2">
        <v>123.26521832400444</v>
      </c>
      <c r="AS285" s="2">
        <v>0.94106027294003</v>
      </c>
    </row>
    <row r="286" spans="2:45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>
        <v>214</v>
      </c>
      <c r="AQ286" s="2">
        <v>118</v>
      </c>
      <c r="AR286" s="2">
        <v>123.26521832400444</v>
      </c>
      <c r="AS286" s="2">
        <v>0.9572854500596857</v>
      </c>
    </row>
    <row r="287" spans="2:45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>
        <v>214</v>
      </c>
      <c r="AQ287" s="2">
        <v>120</v>
      </c>
      <c r="AR287" s="2">
        <v>123.26521832400444</v>
      </c>
      <c r="AS287" s="2">
        <v>0.9735106271793413</v>
      </c>
    </row>
    <row r="288" spans="2:45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>
        <v>214</v>
      </c>
      <c r="AQ288" s="2">
        <v>134</v>
      </c>
      <c r="AR288" s="2">
        <v>123.26521832400444</v>
      </c>
      <c r="AS288" s="2">
        <v>1.0870868670169311</v>
      </c>
    </row>
    <row r="289" spans="2:45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>
        <v>215</v>
      </c>
      <c r="AQ289" s="2">
        <v>112</v>
      </c>
      <c r="AR289" s="2">
        <v>125.16809956458819</v>
      </c>
      <c r="AS289" s="2">
        <v>0.894796680540849</v>
      </c>
    </row>
    <row r="290" spans="2:45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>
        <v>215</v>
      </c>
      <c r="AQ290" s="2">
        <v>113</v>
      </c>
      <c r="AR290" s="2">
        <v>125.16809956458819</v>
      </c>
      <c r="AS290" s="2">
        <v>0.9027859366171066</v>
      </c>
    </row>
    <row r="291" spans="2:45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>
        <v>215</v>
      </c>
      <c r="AQ291" s="2">
        <v>119</v>
      </c>
      <c r="AR291" s="2">
        <v>125.16809956458819</v>
      </c>
      <c r="AS291" s="2">
        <v>0.950721473074652</v>
      </c>
    </row>
    <row r="292" spans="2:45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>
        <v>215</v>
      </c>
      <c r="AQ292" s="2">
        <v>122</v>
      </c>
      <c r="AR292" s="2">
        <v>125.16809956458819</v>
      </c>
      <c r="AS292" s="2">
        <v>0.9746892413034248</v>
      </c>
    </row>
    <row r="293" spans="2:45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>
        <v>215</v>
      </c>
      <c r="AQ293" s="2">
        <v>122.7</v>
      </c>
      <c r="AR293" s="2">
        <v>125.16809956458819</v>
      </c>
      <c r="AS293" s="2">
        <v>0.9802817205568052</v>
      </c>
    </row>
    <row r="294" spans="2:45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>
        <v>215</v>
      </c>
      <c r="AQ294" s="2">
        <v>123</v>
      </c>
      <c r="AR294" s="2">
        <v>125.16809956458819</v>
      </c>
      <c r="AS294" s="2">
        <v>0.9826784973796824</v>
      </c>
    </row>
    <row r="295" spans="2:45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>
        <v>216</v>
      </c>
      <c r="AQ295" s="2">
        <v>122</v>
      </c>
      <c r="AR295" s="2">
        <v>127.09132118548482</v>
      </c>
      <c r="AS295" s="2">
        <v>0.9599396627716676</v>
      </c>
    </row>
    <row r="296" spans="2:45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>
        <v>216</v>
      </c>
      <c r="AQ296" s="2">
        <v>125.9</v>
      </c>
      <c r="AR296" s="2">
        <v>127.09132118548482</v>
      </c>
      <c r="AS296" s="2">
        <v>0.9906262585487948</v>
      </c>
    </row>
    <row r="297" spans="2:45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>
        <v>216</v>
      </c>
      <c r="AQ297" s="2">
        <v>136</v>
      </c>
      <c r="AR297" s="2">
        <v>127.09132118548482</v>
      </c>
      <c r="AS297" s="2">
        <v>1.0700966732536623</v>
      </c>
    </row>
    <row r="298" spans="2:45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>
        <v>217</v>
      </c>
      <c r="AQ298" s="2">
        <v>119</v>
      </c>
      <c r="AR298" s="2">
        <v>129.03500493074125</v>
      </c>
      <c r="AS298" s="2">
        <v>0.9222303673632788</v>
      </c>
    </row>
    <row r="299" spans="2:45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>
        <v>217</v>
      </c>
      <c r="AQ299" s="2">
        <v>122</v>
      </c>
      <c r="AR299" s="2">
        <v>129.03500493074125</v>
      </c>
      <c r="AS299" s="2">
        <v>0.9454798724228572</v>
      </c>
    </row>
    <row r="300" spans="2:45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>
        <v>217</v>
      </c>
      <c r="AQ300" s="2">
        <v>137</v>
      </c>
      <c r="AR300" s="2">
        <v>129.03500493074125</v>
      </c>
      <c r="AS300" s="2">
        <v>1.0617273977207495</v>
      </c>
    </row>
    <row r="301" spans="2:45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>
        <v>218</v>
      </c>
      <c r="AQ301" s="2">
        <v>101</v>
      </c>
      <c r="AR301" s="2">
        <v>130.9992727057089</v>
      </c>
      <c r="AS301" s="2">
        <v>0.770996646881372</v>
      </c>
    </row>
    <row r="302" spans="2:45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>
        <v>218</v>
      </c>
      <c r="AQ302" s="2">
        <v>111</v>
      </c>
      <c r="AR302" s="2">
        <v>130.9992727057089</v>
      </c>
      <c r="AS302" s="2">
        <v>0.847332948552795</v>
      </c>
    </row>
    <row r="303" spans="2:45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>
        <v>218</v>
      </c>
      <c r="AQ303" s="2">
        <v>113</v>
      </c>
      <c r="AR303" s="2">
        <v>130.9992727057089</v>
      </c>
      <c r="AS303" s="2">
        <v>0.8626002088870796</v>
      </c>
    </row>
    <row r="304" spans="2:45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>
        <v>218</v>
      </c>
      <c r="AQ304" s="2">
        <v>117</v>
      </c>
      <c r="AR304" s="2">
        <v>130.9992727057089</v>
      </c>
      <c r="AS304" s="2">
        <v>0.8931347295556488</v>
      </c>
    </row>
    <row r="305" spans="2:45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>
        <v>218</v>
      </c>
      <c r="AQ305" s="2">
        <v>118</v>
      </c>
      <c r="AR305" s="2">
        <v>130.9992727057089</v>
      </c>
      <c r="AS305" s="2">
        <v>0.900768359722791</v>
      </c>
    </row>
    <row r="306" spans="2:45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>
        <v>218</v>
      </c>
      <c r="AQ306" s="2">
        <v>122</v>
      </c>
      <c r="AR306" s="2">
        <v>130.9992727057089</v>
      </c>
      <c r="AS306" s="2">
        <v>0.9313028803913602</v>
      </c>
    </row>
    <row r="307" spans="2:45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>
        <v>218</v>
      </c>
      <c r="AQ307" s="2">
        <v>126</v>
      </c>
      <c r="AR307" s="2">
        <v>130.9992727057089</v>
      </c>
      <c r="AS307" s="2">
        <v>0.9618374010599294</v>
      </c>
    </row>
    <row r="308" spans="2:45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>
        <v>218</v>
      </c>
      <c r="AQ308" s="2">
        <v>139</v>
      </c>
      <c r="AR308" s="2">
        <v>130.9992727057089</v>
      </c>
      <c r="AS308" s="2">
        <v>1.0610745932327792</v>
      </c>
    </row>
    <row r="309" spans="2:45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>
        <v>218</v>
      </c>
      <c r="AQ309" s="2">
        <v>150</v>
      </c>
      <c r="AR309" s="2">
        <v>130.9992727057089</v>
      </c>
      <c r="AS309" s="2">
        <v>1.1450445250713446</v>
      </c>
    </row>
    <row r="310" spans="2:45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>
        <v>219</v>
      </c>
      <c r="AQ310" s="2">
        <v>87.6</v>
      </c>
      <c r="AR310" s="2">
        <v>132.98424657651123</v>
      </c>
      <c r="AS310" s="2">
        <v>0.6587246403625723</v>
      </c>
    </row>
    <row r="311" spans="2:45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>
        <v>219</v>
      </c>
      <c r="AQ311" s="2">
        <v>119</v>
      </c>
      <c r="AR311" s="2">
        <v>132.98424657651123</v>
      </c>
      <c r="AS311" s="2">
        <v>0.8948428333692479</v>
      </c>
    </row>
    <row r="312" spans="2:45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>
        <v>219</v>
      </c>
      <c r="AQ312" s="2">
        <v>130</v>
      </c>
      <c r="AR312" s="2">
        <v>132.98424657651123</v>
      </c>
      <c r="AS312" s="2">
        <v>0.977559397798338</v>
      </c>
    </row>
    <row r="313" spans="2:45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>
        <v>220</v>
      </c>
      <c r="AQ313" s="2">
        <v>112</v>
      </c>
      <c r="AR313" s="2">
        <v>134.9900487695158</v>
      </c>
      <c r="AS313" s="2">
        <v>0.8296907884760499</v>
      </c>
    </row>
    <row r="314" spans="2:45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>
        <v>220</v>
      </c>
      <c r="AQ314" s="2">
        <v>116</v>
      </c>
      <c r="AR314" s="2">
        <v>134.9900487695158</v>
      </c>
      <c r="AS314" s="2">
        <v>0.8593226023501946</v>
      </c>
    </row>
    <row r="315" spans="2:45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>
        <v>220</v>
      </c>
      <c r="AQ315" s="2">
        <v>121</v>
      </c>
      <c r="AR315" s="2">
        <v>134.9900487695158</v>
      </c>
      <c r="AS315" s="2">
        <v>0.8963623696928754</v>
      </c>
    </row>
    <row r="316" spans="2:45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>
        <v>220</v>
      </c>
      <c r="AQ316" s="2">
        <v>125</v>
      </c>
      <c r="AR316" s="2">
        <v>134.9900487695158</v>
      </c>
      <c r="AS316" s="2">
        <v>0.92599418356702</v>
      </c>
    </row>
    <row r="317" spans="2:45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>
        <v>220</v>
      </c>
      <c r="AQ317" s="2">
        <v>128</v>
      </c>
      <c r="AR317" s="2">
        <v>134.9900487695158</v>
      </c>
      <c r="AS317" s="2">
        <v>0.9482180439726285</v>
      </c>
    </row>
    <row r="318" spans="2:45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>
        <v>220</v>
      </c>
      <c r="AQ318" s="2">
        <v>138</v>
      </c>
      <c r="AR318" s="2">
        <v>134.9900487695158</v>
      </c>
      <c r="AS318" s="2">
        <v>1.0222975786579902</v>
      </c>
    </row>
    <row r="319" spans="2:45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>
        <v>220</v>
      </c>
      <c r="AQ319" s="2">
        <v>146</v>
      </c>
      <c r="AR319" s="2">
        <v>134.9900487695158</v>
      </c>
      <c r="AS319" s="2">
        <v>1.0815612064062794</v>
      </c>
    </row>
    <row r="320" spans="2:45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>
        <v>221</v>
      </c>
      <c r="AQ320" s="2">
        <v>114</v>
      </c>
      <c r="AR320" s="2">
        <v>137.0168016708107</v>
      </c>
      <c r="AS320" s="2">
        <v>0.8320147500880246</v>
      </c>
    </row>
    <row r="321" spans="2:45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>
        <v>221</v>
      </c>
      <c r="AQ321" s="2">
        <v>121</v>
      </c>
      <c r="AR321" s="2">
        <v>137.0168016708107</v>
      </c>
      <c r="AS321" s="2">
        <v>0.8831033750934296</v>
      </c>
    </row>
    <row r="322" spans="2:45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>
        <v>221</v>
      </c>
      <c r="AQ322" s="2">
        <v>124</v>
      </c>
      <c r="AR322" s="2">
        <v>137.0168016708107</v>
      </c>
      <c r="AS322" s="2">
        <v>0.904998500095746</v>
      </c>
    </row>
    <row r="323" spans="2:45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>
        <v>221</v>
      </c>
      <c r="AQ323" s="2">
        <v>137</v>
      </c>
      <c r="AR323" s="2">
        <v>137.0168016708107</v>
      </c>
      <c r="AS323" s="2">
        <v>0.9998773751057839</v>
      </c>
    </row>
    <row r="324" spans="2:45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>
        <v>222</v>
      </c>
      <c r="AQ324" s="2">
        <v>111</v>
      </c>
      <c r="AR324" s="2">
        <v>139.06462782569002</v>
      </c>
      <c r="AS324" s="2">
        <v>0.7981900339109417</v>
      </c>
    </row>
    <row r="325" spans="2:45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>
        <v>222</v>
      </c>
      <c r="AQ325" s="2">
        <v>119</v>
      </c>
      <c r="AR325" s="2">
        <v>139.06462782569002</v>
      </c>
      <c r="AS325" s="2">
        <v>0.8557172435621807</v>
      </c>
    </row>
    <row r="326" spans="2:45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>
        <v>222</v>
      </c>
      <c r="AQ326" s="2">
        <v>128</v>
      </c>
      <c r="AR326" s="2">
        <v>139.06462782569002</v>
      </c>
      <c r="AS326" s="2">
        <v>0.9204353544198246</v>
      </c>
    </row>
    <row r="327" spans="2:45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>
        <v>222</v>
      </c>
      <c r="AQ327" s="2">
        <v>137</v>
      </c>
      <c r="AR327" s="2">
        <v>139.06462782569002</v>
      </c>
      <c r="AS327" s="2">
        <v>0.9851534652774685</v>
      </c>
    </row>
    <row r="328" spans="2:45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>
        <v>223</v>
      </c>
      <c r="AQ328" s="2">
        <v>123</v>
      </c>
      <c r="AR328" s="2">
        <v>141.13364993813454</v>
      </c>
      <c r="AS328" s="2">
        <v>0.8715143415756387</v>
      </c>
    </row>
    <row r="329" spans="2:45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>
        <v>223</v>
      </c>
      <c r="AQ329" s="2">
        <v>193</v>
      </c>
      <c r="AR329" s="2">
        <v>141.13364993813454</v>
      </c>
      <c r="AS329" s="2">
        <v>1.367498113204051</v>
      </c>
    </row>
    <row r="330" spans="2:45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>
        <v>224</v>
      </c>
      <c r="AQ330" s="2">
        <v>118</v>
      </c>
      <c r="AR330" s="2">
        <v>143.2239908703034</v>
      </c>
      <c r="AS330" s="2">
        <v>0.8238843177247798</v>
      </c>
    </row>
    <row r="331" spans="2:45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>
        <v>224</v>
      </c>
      <c r="AQ331" s="2">
        <v>127</v>
      </c>
      <c r="AR331" s="2">
        <v>143.2239908703034</v>
      </c>
      <c r="AS331" s="2">
        <v>0.8867229521275172</v>
      </c>
    </row>
    <row r="332" spans="2:45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>
        <v>225</v>
      </c>
      <c r="AQ332" s="2">
        <v>101.2</v>
      </c>
      <c r="AR332" s="2">
        <v>145.33577364202668</v>
      </c>
      <c r="AS332" s="2">
        <v>0.6963185832640454</v>
      </c>
    </row>
    <row r="333" spans="2:45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>
        <v>225</v>
      </c>
      <c r="AQ333" s="2">
        <v>105</v>
      </c>
      <c r="AR333" s="2">
        <v>145.33577364202668</v>
      </c>
      <c r="AS333" s="2">
        <v>0.7224649332285056</v>
      </c>
    </row>
    <row r="334" spans="2:45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>
        <v>225</v>
      </c>
      <c r="AQ334" s="2">
        <v>117</v>
      </c>
      <c r="AR334" s="2">
        <v>145.33577364202668</v>
      </c>
      <c r="AS334" s="2">
        <v>0.8050323541689062</v>
      </c>
    </row>
    <row r="335" spans="2:45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>
        <v>225</v>
      </c>
      <c r="AQ335" s="2">
        <v>125</v>
      </c>
      <c r="AR335" s="2">
        <v>145.33577364202668</v>
      </c>
      <c r="AS335" s="2">
        <v>0.8600773014625066</v>
      </c>
    </row>
    <row r="336" spans="2:45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>
        <v>225</v>
      </c>
      <c r="AQ336" s="2">
        <v>134</v>
      </c>
      <c r="AR336" s="2">
        <v>145.33577364202668</v>
      </c>
      <c r="AS336" s="2">
        <v>0.9220028671678071</v>
      </c>
    </row>
    <row r="337" spans="2:45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>
        <v>225</v>
      </c>
      <c r="AQ337" s="2">
        <v>136</v>
      </c>
      <c r="AR337" s="2">
        <v>145.33577364202668</v>
      </c>
      <c r="AS337" s="2">
        <v>0.9357641039912071</v>
      </c>
    </row>
    <row r="338" spans="2:45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>
        <v>225</v>
      </c>
      <c r="AQ338" s="2">
        <v>137</v>
      </c>
      <c r="AR338" s="2">
        <v>145.33577364202668</v>
      </c>
      <c r="AS338" s="2">
        <v>0.9426447224029072</v>
      </c>
    </row>
    <row r="339" spans="2:45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>
        <v>225</v>
      </c>
      <c r="AQ339" s="2">
        <v>140</v>
      </c>
      <c r="AR339" s="2">
        <v>145.33577364202668</v>
      </c>
      <c r="AS339" s="2">
        <v>0.9632865776380074</v>
      </c>
    </row>
    <row r="340" spans="2:45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>
        <v>225</v>
      </c>
      <c r="AQ340" s="2">
        <v>160</v>
      </c>
      <c r="AR340" s="2">
        <v>145.33577364202668</v>
      </c>
      <c r="AS340" s="2">
        <v>1.1008989458720084</v>
      </c>
    </row>
    <row r="341" spans="2:45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>
        <v>225</v>
      </c>
      <c r="AQ341" s="2">
        <v>163</v>
      </c>
      <c r="AR341" s="2">
        <v>145.33577364202668</v>
      </c>
      <c r="AS341" s="2">
        <v>1.1215408011071086</v>
      </c>
    </row>
    <row r="342" spans="2:45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>
        <v>226</v>
      </c>
      <c r="AQ342" s="2">
        <v>23.9</v>
      </c>
      <c r="AR342" s="2">
        <v>147.4691214303024</v>
      </c>
      <c r="AS342" s="2">
        <v>0.16206782659443547</v>
      </c>
    </row>
    <row r="343" spans="2:45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>
        <v>226</v>
      </c>
      <c r="AQ343" s="2">
        <v>126</v>
      </c>
      <c r="AR343" s="2">
        <v>147.4691214303024</v>
      </c>
      <c r="AS343" s="2">
        <v>0.8544161569413753</v>
      </c>
    </row>
    <row r="344" spans="2:45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>
        <v>226</v>
      </c>
      <c r="AQ344" s="2">
        <v>143</v>
      </c>
      <c r="AR344" s="2">
        <v>147.4691214303024</v>
      </c>
      <c r="AS344" s="2">
        <v>0.9696945273223545</v>
      </c>
    </row>
    <row r="345" spans="2:45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>
        <v>227</v>
      </c>
      <c r="AQ345" s="2">
        <v>125</v>
      </c>
      <c r="AR345" s="2">
        <v>149.62415756879778</v>
      </c>
      <c r="AS345" s="2">
        <v>0.8354265917422091</v>
      </c>
    </row>
    <row r="346" spans="2:45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>
        <v>227</v>
      </c>
      <c r="AQ346" s="2">
        <v>127</v>
      </c>
      <c r="AR346" s="2">
        <v>149.62415756879778</v>
      </c>
      <c r="AS346" s="2">
        <v>0.8487934172100845</v>
      </c>
    </row>
    <row r="347" spans="2:45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>
        <v>227</v>
      </c>
      <c r="AQ347" s="2">
        <v>129</v>
      </c>
      <c r="AR347" s="2">
        <v>149.62415756879778</v>
      </c>
      <c r="AS347" s="2">
        <v>0.8621602426779599</v>
      </c>
    </row>
    <row r="348" spans="2:45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>
        <v>227</v>
      </c>
      <c r="AQ348" s="2">
        <v>131</v>
      </c>
      <c r="AR348" s="2">
        <v>149.62415756879778</v>
      </c>
      <c r="AS348" s="2">
        <v>0.8755270681458351</v>
      </c>
    </row>
    <row r="349" spans="2:45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>
        <v>227</v>
      </c>
      <c r="AQ349" s="2">
        <v>136</v>
      </c>
      <c r="AR349" s="2">
        <v>149.62415756879778</v>
      </c>
      <c r="AS349" s="2">
        <v>0.9089441318155236</v>
      </c>
    </row>
    <row r="350" spans="2:45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>
        <v>227</v>
      </c>
      <c r="AQ350" s="2">
        <v>140</v>
      </c>
      <c r="AR350" s="2">
        <v>149.62415756879778</v>
      </c>
      <c r="AS350" s="2">
        <v>0.9356777827512742</v>
      </c>
    </row>
    <row r="351" spans="2:45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>
        <v>227</v>
      </c>
      <c r="AQ351" s="2">
        <v>141</v>
      </c>
      <c r="AR351" s="2">
        <v>149.62415756879778</v>
      </c>
      <c r="AS351" s="2">
        <v>0.9423611954852119</v>
      </c>
    </row>
    <row r="352" spans="2:45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>
        <v>227</v>
      </c>
      <c r="AQ352" s="2">
        <v>143</v>
      </c>
      <c r="AR352" s="2">
        <v>149.62415756879778</v>
      </c>
      <c r="AS352" s="2">
        <v>0.9557280209530873</v>
      </c>
    </row>
    <row r="353" spans="2:45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>
        <v>228</v>
      </c>
      <c r="AQ353" s="2">
        <v>55.8</v>
      </c>
      <c r="AR353" s="2">
        <v>151.80100554735435</v>
      </c>
      <c r="AS353" s="2">
        <v>0.3675864978548721</v>
      </c>
    </row>
    <row r="354" spans="2:45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>
        <v>228</v>
      </c>
      <c r="AQ354" s="2">
        <v>126</v>
      </c>
      <c r="AR354" s="2">
        <v>151.80100554735435</v>
      </c>
      <c r="AS354" s="2">
        <v>0.8300340274142274</v>
      </c>
    </row>
    <row r="355" spans="2:45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>
        <v>228</v>
      </c>
      <c r="AQ355" s="2">
        <v>139</v>
      </c>
      <c r="AR355" s="2">
        <v>151.80100554735435</v>
      </c>
      <c r="AS355" s="2">
        <v>0.915672458814108</v>
      </c>
    </row>
    <row r="356" spans="2:45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>
        <v>228</v>
      </c>
      <c r="AQ356" s="2">
        <v>142</v>
      </c>
      <c r="AR356" s="2">
        <v>151.80100554735435</v>
      </c>
      <c r="AS356" s="2">
        <v>0.9354351737525419</v>
      </c>
    </row>
    <row r="357" spans="2:45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>
        <v>228</v>
      </c>
      <c r="AQ357" s="2">
        <v>144</v>
      </c>
      <c r="AR357" s="2">
        <v>151.80100554735435</v>
      </c>
      <c r="AS357" s="2">
        <v>0.9486103170448312</v>
      </c>
    </row>
    <row r="358" spans="2:45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>
        <v>228</v>
      </c>
      <c r="AQ358" s="2">
        <v>157</v>
      </c>
      <c r="AR358" s="2">
        <v>151.80100554735435</v>
      </c>
      <c r="AS358" s="2">
        <v>1.0342487484447118</v>
      </c>
    </row>
    <row r="359" spans="2:45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>
        <v>229</v>
      </c>
      <c r="AQ359" s="2">
        <v>136</v>
      </c>
      <c r="AR359" s="2">
        <v>153.99978901149464</v>
      </c>
      <c r="AS359" s="2">
        <v>0.8831180930374448</v>
      </c>
    </row>
    <row r="360" spans="2:45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>
        <v>229</v>
      </c>
      <c r="AQ360" s="2">
        <v>147</v>
      </c>
      <c r="AR360" s="2">
        <v>153.99978901149464</v>
      </c>
      <c r="AS360" s="2">
        <v>0.9545467623272381</v>
      </c>
    </row>
    <row r="361" spans="2:45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>
        <v>230</v>
      </c>
      <c r="AQ361" s="2">
        <v>137</v>
      </c>
      <c r="AR361" s="2">
        <v>156.22063176193666</v>
      </c>
      <c r="AS361" s="2">
        <v>0.8769648314364339</v>
      </c>
    </row>
    <row r="362" spans="2:45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>
        <v>230</v>
      </c>
      <c r="AQ362" s="2">
        <v>140</v>
      </c>
      <c r="AR362" s="2">
        <v>156.22063176193666</v>
      </c>
      <c r="AS362" s="2">
        <v>0.8961684408839471</v>
      </c>
    </row>
    <row r="363" spans="2:45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>
        <v>230</v>
      </c>
      <c r="AQ363" s="2">
        <v>147</v>
      </c>
      <c r="AR363" s="2">
        <v>156.22063176193666</v>
      </c>
      <c r="AS363" s="2">
        <v>0.9409768629281444</v>
      </c>
    </row>
    <row r="364" spans="2:45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>
        <v>230</v>
      </c>
      <c r="AQ364" s="2">
        <v>148</v>
      </c>
      <c r="AR364" s="2">
        <v>156.22063176193666</v>
      </c>
      <c r="AS364" s="2">
        <v>0.9473780660773155</v>
      </c>
    </row>
    <row r="365" spans="2:45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>
        <v>230</v>
      </c>
      <c r="AQ365" s="2">
        <v>149</v>
      </c>
      <c r="AR365" s="2">
        <v>156.22063176193666</v>
      </c>
      <c r="AS365" s="2">
        <v>0.9537792692264866</v>
      </c>
    </row>
    <row r="366" spans="2:45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>
        <v>230</v>
      </c>
      <c r="AQ366" s="2">
        <v>155</v>
      </c>
      <c r="AR366" s="2">
        <v>156.22063176193666</v>
      </c>
      <c r="AS366" s="2">
        <v>0.9921864881215129</v>
      </c>
    </row>
    <row r="367" spans="2:45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>
        <v>230</v>
      </c>
      <c r="AQ367" s="2">
        <v>166</v>
      </c>
      <c r="AR367" s="2">
        <v>156.22063176193666</v>
      </c>
      <c r="AS367" s="2">
        <v>1.0625997227623944</v>
      </c>
    </row>
    <row r="368" spans="2:45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>
        <v>230</v>
      </c>
      <c r="AQ368" s="2">
        <v>247</v>
      </c>
      <c r="AR368" s="2">
        <v>156.22063176193666</v>
      </c>
      <c r="AS368" s="2">
        <v>1.5810971778452496</v>
      </c>
    </row>
    <row r="369" spans="2:45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>
        <v>231</v>
      </c>
      <c r="AQ369" s="2">
        <v>130</v>
      </c>
      <c r="AR369" s="2">
        <v>158.46365775410814</v>
      </c>
      <c r="AS369" s="2">
        <v>0.8203773776427913</v>
      </c>
    </row>
    <row r="370" spans="2:45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>
        <v>231</v>
      </c>
      <c r="AQ370" s="2">
        <v>144</v>
      </c>
      <c r="AR370" s="2">
        <v>158.46365775410814</v>
      </c>
      <c r="AS370" s="2">
        <v>0.9087257106197072</v>
      </c>
    </row>
    <row r="371" spans="2:45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>
        <v>231</v>
      </c>
      <c r="AQ371" s="2">
        <v>159</v>
      </c>
      <c r="AR371" s="2">
        <v>158.46365775410814</v>
      </c>
      <c r="AS371" s="2">
        <v>1.00338463880926</v>
      </c>
    </row>
    <row r="372" spans="2:45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>
        <v>232</v>
      </c>
      <c r="AQ372" s="2">
        <v>149.5</v>
      </c>
      <c r="AR372" s="2">
        <v>160.7289910976668</v>
      </c>
      <c r="AS372" s="2">
        <v>0.930137114524389</v>
      </c>
    </row>
    <row r="373" spans="2:45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>
        <v>232</v>
      </c>
      <c r="AQ373" s="2">
        <v>158</v>
      </c>
      <c r="AR373" s="2">
        <v>160.7289910976668</v>
      </c>
      <c r="AS373" s="2">
        <v>0.98302116451407</v>
      </c>
    </row>
    <row r="374" spans="2:45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>
        <v>232</v>
      </c>
      <c r="AQ374" s="2">
        <v>159</v>
      </c>
      <c r="AR374" s="2">
        <v>160.7289910976668</v>
      </c>
      <c r="AS374" s="2">
        <v>0.9892428174540324</v>
      </c>
    </row>
    <row r="375" spans="2:45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>
        <v>232</v>
      </c>
      <c r="AQ375" s="2">
        <v>161</v>
      </c>
      <c r="AR375" s="2">
        <v>160.7289910976668</v>
      </c>
      <c r="AS375" s="2">
        <v>1.0016861233339573</v>
      </c>
    </row>
    <row r="376" spans="2:45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>
        <v>232</v>
      </c>
      <c r="AQ376" s="2">
        <v>170</v>
      </c>
      <c r="AR376" s="2">
        <v>160.7289910976668</v>
      </c>
      <c r="AS376" s="2">
        <v>1.0576809997936196</v>
      </c>
    </row>
    <row r="377" spans="2:45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>
        <v>233</v>
      </c>
      <c r="AQ377" s="2">
        <v>134</v>
      </c>
      <c r="AR377" s="2">
        <v>163.0167560560215</v>
      </c>
      <c r="AS377" s="2">
        <v>0.8220013895623726</v>
      </c>
    </row>
    <row r="378" spans="2:45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>
        <v>233</v>
      </c>
      <c r="AQ378" s="2">
        <v>144</v>
      </c>
      <c r="AR378" s="2">
        <v>163.0167560560215</v>
      </c>
      <c r="AS378" s="2">
        <v>0.8833447768431467</v>
      </c>
    </row>
    <row r="379" spans="2:45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>
        <v>233</v>
      </c>
      <c r="AQ379" s="2">
        <v>165</v>
      </c>
      <c r="AR379" s="2">
        <v>163.0167560560215</v>
      </c>
      <c r="AS379" s="2">
        <v>1.0121658901327724</v>
      </c>
    </row>
    <row r="380" spans="2:45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>
        <v>234</v>
      </c>
      <c r="AQ380" s="2">
        <v>132</v>
      </c>
      <c r="AR380" s="2">
        <v>165.3270770458628</v>
      </c>
      <c r="AS380" s="2">
        <v>0.798417309243194</v>
      </c>
    </row>
    <row r="381" spans="2:45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>
        <v>234</v>
      </c>
      <c r="AQ381" s="2">
        <v>145</v>
      </c>
      <c r="AR381" s="2">
        <v>165.3270770458628</v>
      </c>
      <c r="AS381" s="2">
        <v>0.8770493169716903</v>
      </c>
    </row>
    <row r="382" spans="2:45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>
        <v>235</v>
      </c>
      <c r="AQ382" s="2">
        <v>131</v>
      </c>
      <c r="AR382" s="2">
        <v>167.66007863668784</v>
      </c>
      <c r="AS382" s="2">
        <v>0.7813428280913034</v>
      </c>
    </row>
    <row r="383" spans="2:45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>
        <v>235</v>
      </c>
      <c r="AQ383" s="2">
        <v>135</v>
      </c>
      <c r="AR383" s="2">
        <v>167.66007863668784</v>
      </c>
      <c r="AS383" s="2">
        <v>0.8052006243689005</v>
      </c>
    </row>
    <row r="384" spans="2:45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>
        <v>235</v>
      </c>
      <c r="AQ384" s="2">
        <v>147</v>
      </c>
      <c r="AR384" s="2">
        <v>167.66007863668784</v>
      </c>
      <c r="AS384" s="2">
        <v>0.8767740132016916</v>
      </c>
    </row>
    <row r="385" spans="2:45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>
        <v>235</v>
      </c>
      <c r="AQ385" s="2">
        <v>152</v>
      </c>
      <c r="AR385" s="2">
        <v>167.66007863668784</v>
      </c>
      <c r="AS385" s="2">
        <v>0.906596258548688</v>
      </c>
    </row>
    <row r="386" spans="2:45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>
        <v>235</v>
      </c>
      <c r="AQ386" s="2">
        <v>161</v>
      </c>
      <c r="AR386" s="2">
        <v>167.66007863668784</v>
      </c>
      <c r="AS386" s="2">
        <v>0.9602763001732812</v>
      </c>
    </row>
    <row r="387" spans="2:45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>
        <v>235</v>
      </c>
      <c r="AQ387" s="2">
        <v>163</v>
      </c>
      <c r="AR387" s="2">
        <v>167.66007863668784</v>
      </c>
      <c r="AS387" s="2">
        <v>0.9722051983120799</v>
      </c>
    </row>
    <row r="388" spans="2:45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>
        <v>236</v>
      </c>
      <c r="AQ388" s="2">
        <v>142</v>
      </c>
      <c r="AR388" s="2">
        <v>170.01588555033794</v>
      </c>
      <c r="AS388" s="2">
        <v>0.8352160713709128</v>
      </c>
    </row>
    <row r="389" spans="2:45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>
        <v>236</v>
      </c>
      <c r="AQ389" s="2">
        <v>154</v>
      </c>
      <c r="AR389" s="2">
        <v>170.01588555033794</v>
      </c>
      <c r="AS389" s="2">
        <v>0.9057977112050745</v>
      </c>
    </row>
    <row r="390" spans="2:45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>
        <v>237</v>
      </c>
      <c r="AQ390" s="2">
        <v>154</v>
      </c>
      <c r="AR390" s="2">
        <v>172.3946226605325</v>
      </c>
      <c r="AS390" s="2">
        <v>0.8932993246735201</v>
      </c>
    </row>
    <row r="391" spans="2:45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>
        <v>237</v>
      </c>
      <c r="AQ391" s="2">
        <v>156</v>
      </c>
      <c r="AR391" s="2">
        <v>172.3946226605325</v>
      </c>
      <c r="AS391" s="2">
        <v>0.904900614604345</v>
      </c>
    </row>
    <row r="392" spans="2:45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>
        <v>237</v>
      </c>
      <c r="AQ392" s="2">
        <v>161</v>
      </c>
      <c r="AR392" s="2">
        <v>172.3946226605325</v>
      </c>
      <c r="AS392" s="2">
        <v>0.9339038394314074</v>
      </c>
    </row>
    <row r="393" spans="2:45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>
        <v>237</v>
      </c>
      <c r="AQ393" s="2">
        <v>166</v>
      </c>
      <c r="AR393" s="2">
        <v>172.3946226605325</v>
      </c>
      <c r="AS393" s="2">
        <v>0.9629070642584697</v>
      </c>
    </row>
    <row r="394" spans="2:45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>
        <v>238</v>
      </c>
      <c r="AQ394" s="2">
        <v>135</v>
      </c>
      <c r="AR394" s="2">
        <v>174.7964149924118</v>
      </c>
      <c r="AS394" s="2">
        <v>0.7723270526221065</v>
      </c>
    </row>
    <row r="395" spans="2:45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>
        <v>238</v>
      </c>
      <c r="AQ395" s="2">
        <v>148</v>
      </c>
      <c r="AR395" s="2">
        <v>174.7964149924118</v>
      </c>
      <c r="AS395" s="2">
        <v>0.8466992873190501</v>
      </c>
    </row>
    <row r="396" spans="2:45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>
        <v>238</v>
      </c>
      <c r="AQ396" s="2">
        <v>159</v>
      </c>
      <c r="AR396" s="2">
        <v>174.7964149924118</v>
      </c>
      <c r="AS396" s="2">
        <v>0.9096296397549255</v>
      </c>
    </row>
    <row r="397" spans="2:45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>
        <v>238</v>
      </c>
      <c r="AQ397" s="2">
        <v>163</v>
      </c>
      <c r="AR397" s="2">
        <v>174.7964149924118</v>
      </c>
      <c r="AS397" s="2">
        <v>0.932513404277062</v>
      </c>
    </row>
    <row r="398" spans="2:45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>
        <v>239</v>
      </c>
      <c r="AQ398" s="2">
        <v>148</v>
      </c>
      <c r="AR398" s="2">
        <v>177.22138772207805</v>
      </c>
      <c r="AS398" s="2">
        <v>0.8351136502333252</v>
      </c>
    </row>
    <row r="399" spans="2:45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>
        <v>239</v>
      </c>
      <c r="AQ399" s="2">
        <v>164</v>
      </c>
      <c r="AR399" s="2">
        <v>177.22138772207805</v>
      </c>
      <c r="AS399" s="2">
        <v>0.9253962070153063</v>
      </c>
    </row>
    <row r="400" spans="2:45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>
        <v>239</v>
      </c>
      <c r="AQ400" s="2">
        <v>168</v>
      </c>
      <c r="AR400" s="2">
        <v>177.22138772207805</v>
      </c>
      <c r="AS400" s="2">
        <v>0.9479668462108016</v>
      </c>
    </row>
    <row r="401" spans="2:45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>
        <v>240</v>
      </c>
      <c r="AQ401" s="2">
        <v>169</v>
      </c>
      <c r="AR401" s="2">
        <v>179.66966617614418</v>
      </c>
      <c r="AS401" s="2">
        <v>0.9406150943382737</v>
      </c>
    </row>
    <row r="402" spans="2:45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>
        <v>241</v>
      </c>
      <c r="AQ402" s="2">
        <v>145</v>
      </c>
      <c r="AR402" s="2">
        <v>182.14137583128337</v>
      </c>
      <c r="AS402" s="2">
        <v>0.7960849056850914</v>
      </c>
    </row>
    <row r="403" spans="2:45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>
        <v>241</v>
      </c>
      <c r="AQ403" s="2">
        <v>161</v>
      </c>
      <c r="AR403" s="2">
        <v>182.14137583128337</v>
      </c>
      <c r="AS403" s="2">
        <v>0.8839287573468946</v>
      </c>
    </row>
    <row r="404" spans="2:45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>
        <v>241</v>
      </c>
      <c r="AQ404" s="2">
        <v>165</v>
      </c>
      <c r="AR404" s="2">
        <v>182.14137583128337</v>
      </c>
      <c r="AS404" s="2">
        <v>0.9058897202623454</v>
      </c>
    </row>
    <row r="405" spans="2:45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>
        <v>241</v>
      </c>
      <c r="AQ405" s="2">
        <v>187</v>
      </c>
      <c r="AR405" s="2">
        <v>182.14137583128337</v>
      </c>
      <c r="AS405" s="2">
        <v>1.0266750162973248</v>
      </c>
    </row>
    <row r="406" spans="2:45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>
        <v>242</v>
      </c>
      <c r="AQ406" s="2">
        <v>148</v>
      </c>
      <c r="AR406" s="2">
        <v>184.6366423137815</v>
      </c>
      <c r="AS406" s="2">
        <v>0.8015743686915666</v>
      </c>
    </row>
    <row r="407" spans="2:45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>
        <v>242</v>
      </c>
      <c r="AQ407" s="2">
        <v>160</v>
      </c>
      <c r="AR407" s="2">
        <v>184.6366423137815</v>
      </c>
      <c r="AS407" s="2">
        <v>0.8665668850719639</v>
      </c>
    </row>
    <row r="408" spans="2:45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>
        <v>242</v>
      </c>
      <c r="AQ408" s="2">
        <v>165</v>
      </c>
      <c r="AR408" s="2">
        <v>184.6366423137815</v>
      </c>
      <c r="AS408" s="2">
        <v>0.8936471002304628</v>
      </c>
    </row>
    <row r="409" spans="2:45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>
        <v>242</v>
      </c>
      <c r="AQ409" s="2">
        <v>177</v>
      </c>
      <c r="AR409" s="2">
        <v>184.6366423137815</v>
      </c>
      <c r="AS409" s="2">
        <v>0.9586396166108601</v>
      </c>
    </row>
    <row r="410" spans="2:45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>
        <v>242</v>
      </c>
      <c r="AQ410" s="2">
        <v>202</v>
      </c>
      <c r="AR410" s="2">
        <v>184.6366423137815</v>
      </c>
      <c r="AS410" s="2">
        <v>1.0940406924033546</v>
      </c>
    </row>
    <row r="411" spans="2:45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>
        <v>243</v>
      </c>
      <c r="AQ411" s="2">
        <v>102.8</v>
      </c>
      <c r="AR411" s="2">
        <v>187.1555913990947</v>
      </c>
      <c r="AS411" s="2">
        <v>0.549275601287204</v>
      </c>
    </row>
    <row r="412" spans="2:45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>
        <v>243</v>
      </c>
      <c r="AQ412" s="2">
        <v>148</v>
      </c>
      <c r="AR412" s="2">
        <v>187.1555913990947</v>
      </c>
      <c r="AS412" s="2">
        <v>0.7907858851216555</v>
      </c>
    </row>
    <row r="413" spans="2:45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>
        <v>243</v>
      </c>
      <c r="AQ413" s="2">
        <v>150.5</v>
      </c>
      <c r="AR413" s="2">
        <v>187.1555913990947</v>
      </c>
      <c r="AS413" s="2">
        <v>0.8041437548027646</v>
      </c>
    </row>
    <row r="414" spans="2:45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>
        <v>243</v>
      </c>
      <c r="AQ414" s="2">
        <v>191</v>
      </c>
      <c r="AR414" s="2">
        <v>187.1555913990947</v>
      </c>
      <c r="AS414" s="2">
        <v>1.0205412436367312</v>
      </c>
    </row>
    <row r="415" spans="2:45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>
        <v>244</v>
      </c>
      <c r="AQ415" s="2">
        <v>176</v>
      </c>
      <c r="AR415" s="2">
        <v>189.69834901140842</v>
      </c>
      <c r="AS415" s="2">
        <v>0.927788781068492</v>
      </c>
    </row>
    <row r="416" spans="2:45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>
        <v>245</v>
      </c>
      <c r="AQ416" s="2">
        <v>160</v>
      </c>
      <c r="AR416" s="2">
        <v>192.26504122320006</v>
      </c>
      <c r="AS416" s="2">
        <v>0.8321845665861656</v>
      </c>
    </row>
    <row r="417" spans="2:45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>
        <v>245</v>
      </c>
      <c r="AQ417" s="2">
        <v>182</v>
      </c>
      <c r="AR417" s="2">
        <v>192.26504122320006</v>
      </c>
      <c r="AS417" s="2">
        <v>0.9466099444917634</v>
      </c>
    </row>
    <row r="418" spans="2:45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>
        <v>245</v>
      </c>
      <c r="AQ418" s="2">
        <v>183</v>
      </c>
      <c r="AR418" s="2">
        <v>192.26504122320006</v>
      </c>
      <c r="AS418" s="2">
        <v>0.9518110980329269</v>
      </c>
    </row>
    <row r="419" spans="2:45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>
        <v>246</v>
      </c>
      <c r="AQ419" s="2">
        <v>173</v>
      </c>
      <c r="AR419" s="2">
        <v>194.85579425480475</v>
      </c>
      <c r="AS419" s="2">
        <v>0.8878360567188223</v>
      </c>
    </row>
    <row r="420" spans="2:45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>
        <v>246</v>
      </c>
      <c r="AQ420" s="2">
        <v>175</v>
      </c>
      <c r="AR420" s="2">
        <v>194.85579425480475</v>
      </c>
      <c r="AS420" s="2">
        <v>0.8981000573745312</v>
      </c>
    </row>
    <row r="421" spans="2:45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>
        <v>246</v>
      </c>
      <c r="AQ421" s="2">
        <v>177</v>
      </c>
      <c r="AR421" s="2">
        <v>194.85579425480475</v>
      </c>
      <c r="AS421" s="2">
        <v>0.9083640580302401</v>
      </c>
    </row>
    <row r="422" spans="2:45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>
        <v>247</v>
      </c>
      <c r="AQ422" s="2">
        <v>148</v>
      </c>
      <c r="AR422" s="2">
        <v>197.47073447398566</v>
      </c>
      <c r="AS422" s="2">
        <v>0.7494781461882757</v>
      </c>
    </row>
    <row r="423" spans="2:45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>
        <v>247</v>
      </c>
      <c r="AQ423" s="2">
        <v>184</v>
      </c>
      <c r="AR423" s="2">
        <v>197.47073447398566</v>
      </c>
      <c r="AS423" s="2">
        <v>0.9317836412070455</v>
      </c>
    </row>
    <row r="424" spans="2:45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>
        <v>247</v>
      </c>
      <c r="AQ424" s="2">
        <v>212</v>
      </c>
      <c r="AR424" s="2">
        <v>197.47073447398566</v>
      </c>
      <c r="AS424" s="2">
        <v>1.073576803999422</v>
      </c>
    </row>
    <row r="425" spans="2:45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>
        <v>248</v>
      </c>
      <c r="AQ425" s="2">
        <v>125</v>
      </c>
      <c r="AR425" s="2">
        <v>200.10998839550348</v>
      </c>
      <c r="AS425" s="2">
        <v>0.6246564751827689</v>
      </c>
    </row>
    <row r="426" spans="2:45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>
        <v>248</v>
      </c>
      <c r="AQ426" s="2">
        <v>160</v>
      </c>
      <c r="AR426" s="2">
        <v>200.10998839550348</v>
      </c>
      <c r="AS426" s="2">
        <v>0.7995602882339442</v>
      </c>
    </row>
    <row r="427" spans="2:45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>
        <v>248</v>
      </c>
      <c r="AQ427" s="2">
        <v>173</v>
      </c>
      <c r="AR427" s="2">
        <v>200.10998839550348</v>
      </c>
      <c r="AS427" s="2">
        <v>0.8645245616529522</v>
      </c>
    </row>
    <row r="428" spans="2:45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>
        <v>248</v>
      </c>
      <c r="AQ428" s="2">
        <v>182</v>
      </c>
      <c r="AR428" s="2">
        <v>200.10998839550348</v>
      </c>
      <c r="AS428" s="2">
        <v>0.9094998278661116</v>
      </c>
    </row>
    <row r="429" spans="2:45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>
        <v>248</v>
      </c>
      <c r="AQ429" s="2">
        <v>191</v>
      </c>
      <c r="AR429" s="2">
        <v>200.10998839550348</v>
      </c>
      <c r="AS429" s="2">
        <v>0.954475094079271</v>
      </c>
    </row>
    <row r="430" spans="2:45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>
        <v>249</v>
      </c>
      <c r="AQ430" s="2">
        <v>193</v>
      </c>
      <c r="AR430" s="2">
        <v>202.77368268069264</v>
      </c>
      <c r="AS430" s="2">
        <v>0.9518000435190436</v>
      </c>
    </row>
    <row r="431" spans="2:45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>
        <v>249</v>
      </c>
      <c r="AQ431" s="2">
        <v>202</v>
      </c>
      <c r="AR431" s="2">
        <v>202.77368268069264</v>
      </c>
      <c r="AS431" s="2">
        <v>0.9961845015069783</v>
      </c>
    </row>
    <row r="432" spans="2:45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>
        <v>249</v>
      </c>
      <c r="AQ432" s="2">
        <v>212</v>
      </c>
      <c r="AR432" s="2">
        <v>202.77368268069264</v>
      </c>
      <c r="AS432" s="2">
        <v>1.0455005659380168</v>
      </c>
    </row>
    <row r="433" spans="2:45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>
        <v>250</v>
      </c>
      <c r="AQ433" s="2">
        <v>143.5</v>
      </c>
      <c r="AR433" s="2">
        <v>205.46194413703847</v>
      </c>
      <c r="AS433" s="2">
        <v>0.6984261762085184</v>
      </c>
    </row>
    <row r="434" spans="2:45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>
        <v>250</v>
      </c>
      <c r="AQ434" s="2">
        <v>193</v>
      </c>
      <c r="AR434" s="2">
        <v>205.46194413703847</v>
      </c>
      <c r="AS434" s="2">
        <v>0.9393467038902025</v>
      </c>
    </row>
    <row r="435" spans="2:45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>
        <v>250</v>
      </c>
      <c r="AQ435" s="2">
        <v>203</v>
      </c>
      <c r="AR435" s="2">
        <v>205.46194413703847</v>
      </c>
      <c r="AS435" s="2">
        <v>0.9880175175632699</v>
      </c>
    </row>
    <row r="436" spans="2:45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>
        <v>251</v>
      </c>
      <c r="AQ436" s="2">
        <v>170</v>
      </c>
      <c r="AR436" s="2">
        <v>208.17489971776035</v>
      </c>
      <c r="AS436" s="2">
        <v>0.8166210250634578</v>
      </c>
    </row>
    <row r="437" spans="2:45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>
        <v>251</v>
      </c>
      <c r="AQ437" s="2">
        <v>202</v>
      </c>
      <c r="AR437" s="2">
        <v>208.17489971776035</v>
      </c>
      <c r="AS437" s="2">
        <v>0.9703379238989323</v>
      </c>
    </row>
    <row r="438" spans="2:45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>
        <v>251</v>
      </c>
      <c r="AQ438" s="2">
        <v>244</v>
      </c>
      <c r="AR438" s="2">
        <v>208.17489971776035</v>
      </c>
      <c r="AS438" s="2">
        <v>1.1720913536204924</v>
      </c>
    </row>
    <row r="439" spans="2:45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>
        <v>252</v>
      </c>
      <c r="AQ439" s="2">
        <v>160</v>
      </c>
      <c r="AR439" s="2">
        <v>210.91267652138944</v>
      </c>
      <c r="AS439" s="2">
        <v>0.7586077927552818</v>
      </c>
    </row>
    <row r="440" spans="2:45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>
        <v>252</v>
      </c>
      <c r="AQ440" s="2">
        <v>167</v>
      </c>
      <c r="AR440" s="2">
        <v>210.91267652138944</v>
      </c>
      <c r="AS440" s="2">
        <v>0.7917968836883255</v>
      </c>
    </row>
    <row r="441" spans="2:45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>
        <v>252</v>
      </c>
      <c r="AQ441" s="2">
        <v>206</v>
      </c>
      <c r="AR441" s="2">
        <v>210.91267652138944</v>
      </c>
      <c r="AS441" s="2">
        <v>0.9767075331724253</v>
      </c>
    </row>
    <row r="442" spans="2:45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>
        <v>253</v>
      </c>
      <c r="AQ442" s="2">
        <v>145.5</v>
      </c>
      <c r="AR442" s="2">
        <v>213.67540179136157</v>
      </c>
      <c r="AS442" s="2">
        <v>0.6809394005121382</v>
      </c>
    </row>
    <row r="443" spans="2:45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>
        <v>253</v>
      </c>
      <c r="AQ443" s="2">
        <v>170</v>
      </c>
      <c r="AR443" s="2">
        <v>213.67540179136157</v>
      </c>
      <c r="AS443" s="2">
        <v>0.7955992995674467</v>
      </c>
    </row>
    <row r="444" spans="2:45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>
        <v>253</v>
      </c>
      <c r="AQ444" s="2">
        <v>178</v>
      </c>
      <c r="AR444" s="2">
        <v>213.67540179136157</v>
      </c>
      <c r="AS444" s="2">
        <v>0.8330392666059148</v>
      </c>
    </row>
    <row r="445" spans="2:45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>
        <v>253</v>
      </c>
      <c r="AQ445" s="2">
        <v>189</v>
      </c>
      <c r="AR445" s="2">
        <v>213.67540179136157</v>
      </c>
      <c r="AS445" s="2">
        <v>0.8845192212838083</v>
      </c>
    </row>
    <row r="446" spans="2:45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>
        <v>254</v>
      </c>
      <c r="AQ446" s="2">
        <v>203</v>
      </c>
      <c r="AR446" s="2">
        <v>216.46320291560215</v>
      </c>
      <c r="AS446" s="2">
        <v>0.9378037341485177</v>
      </c>
    </row>
    <row r="447" spans="2:45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>
        <v>255</v>
      </c>
      <c r="AQ447" s="2">
        <v>131</v>
      </c>
      <c r="AR447" s="2">
        <v>219.2762074261202</v>
      </c>
      <c r="AS447" s="2">
        <v>0.5974200372110015</v>
      </c>
    </row>
    <row r="448" spans="2:45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>
        <v>255</v>
      </c>
      <c r="AQ448" s="2">
        <v>170</v>
      </c>
      <c r="AR448" s="2">
        <v>219.2762074261202</v>
      </c>
      <c r="AS448" s="2">
        <v>0.7752779108845057</v>
      </c>
    </row>
    <row r="449" spans="2:45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>
        <v>255</v>
      </c>
      <c r="AQ449" s="2">
        <v>190</v>
      </c>
      <c r="AR449" s="2">
        <v>219.2762074261202</v>
      </c>
      <c r="AS449" s="2">
        <v>0.8664870768709181</v>
      </c>
    </row>
    <row r="450" spans="2:45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>
        <v>255</v>
      </c>
      <c r="AQ450" s="2">
        <v>204</v>
      </c>
      <c r="AR450" s="2">
        <v>219.2762074261202</v>
      </c>
      <c r="AS450" s="2">
        <v>0.9303334930614068</v>
      </c>
    </row>
    <row r="451" spans="2:45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>
        <v>255</v>
      </c>
      <c r="AQ451" s="2">
        <v>232</v>
      </c>
      <c r="AR451" s="2">
        <v>219.2762074261202</v>
      </c>
      <c r="AS451" s="2">
        <v>1.0580263254423843</v>
      </c>
    </row>
    <row r="452" spans="2:45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>
        <v>257</v>
      </c>
      <c r="AQ452" s="2">
        <v>189</v>
      </c>
      <c r="AR452" s="2">
        <v>224.97833745201234</v>
      </c>
      <c r="AS452" s="2">
        <v>0.8400808812995763</v>
      </c>
    </row>
    <row r="453" spans="2:45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>
        <v>257</v>
      </c>
      <c r="AQ453" s="2">
        <v>198</v>
      </c>
      <c r="AR453" s="2">
        <v>224.97833745201234</v>
      </c>
      <c r="AS453" s="2">
        <v>0.8800847327900323</v>
      </c>
    </row>
    <row r="454" spans="2:45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>
        <v>257</v>
      </c>
      <c r="AQ454" s="2">
        <v>215</v>
      </c>
      <c r="AR454" s="2">
        <v>224.97833745201234</v>
      </c>
      <c r="AS454" s="2">
        <v>0.9556475633831159</v>
      </c>
    </row>
    <row r="455" spans="2:45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>
        <v>258</v>
      </c>
      <c r="AQ455" s="2">
        <v>117</v>
      </c>
      <c r="AR455" s="2">
        <v>227.867718748185</v>
      </c>
      <c r="AS455" s="2">
        <v>0.513455791995249</v>
      </c>
    </row>
    <row r="456" spans="2:45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>
        <v>258</v>
      </c>
      <c r="AQ456" s="2">
        <v>172</v>
      </c>
      <c r="AR456" s="2">
        <v>227.867718748185</v>
      </c>
      <c r="AS456" s="2">
        <v>0.7548238993434431</v>
      </c>
    </row>
    <row r="457" spans="2:45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>
        <v>258</v>
      </c>
      <c r="AQ457" s="2">
        <v>182</v>
      </c>
      <c r="AR457" s="2">
        <v>227.867718748185</v>
      </c>
      <c r="AS457" s="2">
        <v>0.7987090097703874</v>
      </c>
    </row>
    <row r="458" spans="2:45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>
        <v>258</v>
      </c>
      <c r="AQ458" s="2">
        <v>187</v>
      </c>
      <c r="AR458" s="2">
        <v>227.867718748185</v>
      </c>
      <c r="AS458" s="2">
        <v>0.8206515649838596</v>
      </c>
    </row>
    <row r="459" spans="2:45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>
        <v>258</v>
      </c>
      <c r="AQ459" s="2">
        <v>195</v>
      </c>
      <c r="AR459" s="2">
        <v>227.867718748185</v>
      </c>
      <c r="AS459" s="2">
        <v>0.8557596533254151</v>
      </c>
    </row>
    <row r="460" spans="2:45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>
        <v>259</v>
      </c>
      <c r="AQ460" s="2">
        <v>220</v>
      </c>
      <c r="AR460" s="2">
        <v>230.78281499143804</v>
      </c>
      <c r="AS460" s="2">
        <v>0.9532772187052225</v>
      </c>
    </row>
    <row r="461" spans="2:45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>
        <v>260</v>
      </c>
      <c r="AQ461" s="2">
        <v>190</v>
      </c>
      <c r="AR461" s="2">
        <v>233.72375442816926</v>
      </c>
      <c r="AS461" s="2">
        <v>0.8129255002978015</v>
      </c>
    </row>
    <row r="462" spans="2:45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>
        <v>260</v>
      </c>
      <c r="AQ462" s="2">
        <v>195</v>
      </c>
      <c r="AR462" s="2">
        <v>233.72375442816926</v>
      </c>
      <c r="AS462" s="2">
        <v>0.8343182766214279</v>
      </c>
    </row>
    <row r="463" spans="2:45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>
        <v>260</v>
      </c>
      <c r="AQ463" s="2">
        <v>202</v>
      </c>
      <c r="AR463" s="2">
        <v>233.72375442816926</v>
      </c>
      <c r="AS463" s="2">
        <v>0.8642681634745047</v>
      </c>
    </row>
    <row r="464" spans="2:45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>
        <v>260</v>
      </c>
      <c r="AQ464" s="2">
        <v>207</v>
      </c>
      <c r="AR464" s="2">
        <v>233.72375442816926</v>
      </c>
      <c r="AS464" s="2">
        <v>0.8856609397981311</v>
      </c>
    </row>
    <row r="465" spans="2:45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>
        <v>260</v>
      </c>
      <c r="AQ465" s="2">
        <v>215</v>
      </c>
      <c r="AR465" s="2">
        <v>233.72375442816926</v>
      </c>
      <c r="AS465" s="2">
        <v>0.9198893819159333</v>
      </c>
    </row>
    <row r="466" spans="2:45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>
        <v>260</v>
      </c>
      <c r="AQ466" s="2">
        <v>269</v>
      </c>
      <c r="AR466" s="2">
        <v>233.72375442816926</v>
      </c>
      <c r="AS466" s="2">
        <v>1.150931366211098</v>
      </c>
    </row>
    <row r="467" spans="2:45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>
        <v>260</v>
      </c>
      <c r="AQ467" s="2">
        <v>272</v>
      </c>
      <c r="AR467" s="2">
        <v>233.72375442816926</v>
      </c>
      <c r="AS467" s="2">
        <v>1.1637670320052738</v>
      </c>
    </row>
    <row r="468" spans="2:45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>
        <v>260</v>
      </c>
      <c r="AQ468" s="2">
        <v>338</v>
      </c>
      <c r="AR468" s="2">
        <v>233.72375442816926</v>
      </c>
      <c r="AS468" s="2">
        <v>1.4461516794771416</v>
      </c>
    </row>
    <row r="469" spans="2:45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>
        <v>262</v>
      </c>
      <c r="AQ469" s="2">
        <v>142.5</v>
      </c>
      <c r="AR469" s="2">
        <v>239.68367657573688</v>
      </c>
      <c r="AS469" s="2">
        <v>0.5945336037724366</v>
      </c>
    </row>
    <row r="470" spans="2:45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>
        <v>262</v>
      </c>
      <c r="AQ470" s="2">
        <v>200.8</v>
      </c>
      <c r="AR470" s="2">
        <v>239.68367657573688</v>
      </c>
      <c r="AS470" s="2">
        <v>0.8377708606140721</v>
      </c>
    </row>
    <row r="471" spans="2:45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>
        <v>262</v>
      </c>
      <c r="AQ471" s="2">
        <v>218</v>
      </c>
      <c r="AR471" s="2">
        <v>239.68367657573688</v>
      </c>
      <c r="AS471" s="2">
        <v>0.9095321096308153</v>
      </c>
    </row>
    <row r="472" spans="2:45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>
        <v>262</v>
      </c>
      <c r="AQ472" s="2">
        <v>305</v>
      </c>
      <c r="AR472" s="2">
        <v>239.68367657573688</v>
      </c>
      <c r="AS472" s="2">
        <v>1.2725105203550398</v>
      </c>
    </row>
    <row r="473" spans="2:45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>
        <v>264</v>
      </c>
      <c r="AQ473" s="2">
        <v>133</v>
      </c>
      <c r="AR473" s="2">
        <v>245.74851398892764</v>
      </c>
      <c r="AS473" s="2">
        <v>0.54120367948997</v>
      </c>
    </row>
    <row r="474" spans="2:45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>
        <v>264</v>
      </c>
      <c r="AQ474" s="2">
        <v>183</v>
      </c>
      <c r="AR474" s="2">
        <v>245.74851398892764</v>
      </c>
      <c r="AS474" s="2">
        <v>0.7446637093734173</v>
      </c>
    </row>
    <row r="475" spans="2:45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>
        <v>264</v>
      </c>
      <c r="AQ475" s="2">
        <v>216</v>
      </c>
      <c r="AR475" s="2">
        <v>245.74851398892764</v>
      </c>
      <c r="AS475" s="2">
        <v>0.8789473290964926</v>
      </c>
    </row>
    <row r="476" spans="2:45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>
        <v>265</v>
      </c>
      <c r="AQ476" s="2">
        <v>187</v>
      </c>
      <c r="AR476" s="2">
        <v>248.82059803468405</v>
      </c>
      <c r="AS476" s="2">
        <v>0.7515454969444827</v>
      </c>
    </row>
    <row r="477" spans="2:45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>
        <v>265</v>
      </c>
      <c r="AQ477" s="2">
        <v>196</v>
      </c>
      <c r="AR477" s="2">
        <v>248.82059803468405</v>
      </c>
      <c r="AS477" s="2">
        <v>0.7877161358348589</v>
      </c>
    </row>
    <row r="478" spans="2:45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>
        <v>265</v>
      </c>
      <c r="AQ478" s="2">
        <v>223</v>
      </c>
      <c r="AR478" s="2">
        <v>248.82059803468405</v>
      </c>
      <c r="AS478" s="2">
        <v>0.8962280525059874</v>
      </c>
    </row>
    <row r="479" spans="2:45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>
        <v>266</v>
      </c>
      <c r="AQ479" s="2">
        <v>218</v>
      </c>
      <c r="AR479" s="2">
        <v>251.9192977143073</v>
      </c>
      <c r="AS479" s="2">
        <v>0.8653564930433636</v>
      </c>
    </row>
    <row r="480" spans="2:45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>
        <v>267</v>
      </c>
      <c r="AQ480" s="2">
        <v>180</v>
      </c>
      <c r="AR480" s="2">
        <v>255.04474225794965</v>
      </c>
      <c r="AS480" s="2">
        <v>0.7057585206675221</v>
      </c>
    </row>
    <row r="481" spans="2:45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>
        <v>267</v>
      </c>
      <c r="AQ481" s="2">
        <v>195</v>
      </c>
      <c r="AR481" s="2">
        <v>255.04474225794965</v>
      </c>
      <c r="AS481" s="2">
        <v>0.7645717307231489</v>
      </c>
    </row>
    <row r="482" spans="2:45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>
        <v>268</v>
      </c>
      <c r="AQ482" s="2">
        <v>248</v>
      </c>
      <c r="AR482" s="2">
        <v>258.1970610347863</v>
      </c>
      <c r="AS482" s="2">
        <v>0.9605066727176554</v>
      </c>
    </row>
    <row r="483" spans="2:45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>
        <v>269</v>
      </c>
      <c r="AQ483" s="2">
        <v>222</v>
      </c>
      <c r="AR483" s="2">
        <v>261.3763835526385</v>
      </c>
      <c r="AS483" s="2">
        <v>0.8493498799798471</v>
      </c>
    </row>
    <row r="484" spans="2:45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>
        <v>269</v>
      </c>
      <c r="AQ484" s="2">
        <v>231</v>
      </c>
      <c r="AR484" s="2">
        <v>261.3763835526385</v>
      </c>
      <c r="AS484" s="2">
        <v>0.8837829832222733</v>
      </c>
    </row>
    <row r="485" spans="2:45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>
        <v>270</v>
      </c>
      <c r="AQ485" s="2">
        <v>268</v>
      </c>
      <c r="AR485" s="2">
        <v>264.58283945760707</v>
      </c>
      <c r="AS485" s="2">
        <v>1.0129152765515634</v>
      </c>
    </row>
    <row r="486" spans="2:45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>
        <v>272</v>
      </c>
      <c r="AQ486" s="2">
        <v>195</v>
      </c>
      <c r="AR486" s="2">
        <v>271.0776707024705</v>
      </c>
      <c r="AS486" s="2">
        <v>0.7193510239876162</v>
      </c>
    </row>
    <row r="487" spans="2:45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>
        <v>272</v>
      </c>
      <c r="AQ487" s="2">
        <v>237</v>
      </c>
      <c r="AR487" s="2">
        <v>271.0776707024705</v>
      </c>
      <c r="AS487" s="2">
        <v>0.8742881676157181</v>
      </c>
    </row>
    <row r="488" spans="2:45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>
        <v>274</v>
      </c>
      <c r="AQ488" s="2">
        <v>272</v>
      </c>
      <c r="AR488" s="2">
        <v>277.68259468983007</v>
      </c>
      <c r="AS488" s="2">
        <v>0.9795356468194288</v>
      </c>
    </row>
    <row r="489" spans="2:45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>
        <v>275</v>
      </c>
      <c r="AQ489" s="2">
        <v>228</v>
      </c>
      <c r="AR489" s="2">
        <v>281.02666703600505</v>
      </c>
      <c r="AS489" s="2">
        <v>0.811310906558162</v>
      </c>
    </row>
    <row r="490" spans="2:45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>
        <v>275</v>
      </c>
      <c r="AQ490" s="2">
        <v>244</v>
      </c>
      <c r="AR490" s="2">
        <v>281.02666703600505</v>
      </c>
      <c r="AS490" s="2">
        <v>0.868245005263998</v>
      </c>
    </row>
    <row r="491" spans="2:45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>
        <v>275</v>
      </c>
      <c r="AQ491" s="2">
        <v>315</v>
      </c>
      <c r="AR491" s="2">
        <v>281.02666703600505</v>
      </c>
      <c r="AS491" s="2">
        <v>1.120890068271145</v>
      </c>
    </row>
    <row r="492" spans="2:45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>
        <v>275</v>
      </c>
      <c r="AQ492" s="2">
        <v>325</v>
      </c>
      <c r="AR492" s="2">
        <v>281.02666703600505</v>
      </c>
      <c r="AS492" s="2">
        <v>1.1564738799622922</v>
      </c>
    </row>
    <row r="493" spans="2:45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>
        <v>276</v>
      </c>
      <c r="AQ493" s="2">
        <v>268</v>
      </c>
      <c r="AR493" s="2">
        <v>284.3986535293191</v>
      </c>
      <c r="AS493" s="2">
        <v>0.9423392012380658</v>
      </c>
    </row>
    <row r="494" spans="2:45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>
        <v>276</v>
      </c>
      <c r="AQ494" s="2">
        <v>356</v>
      </c>
      <c r="AR494" s="2">
        <v>284.3986535293191</v>
      </c>
      <c r="AS494" s="2">
        <v>1.2517640135848933</v>
      </c>
    </row>
    <row r="495" spans="2:45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>
        <v>279</v>
      </c>
      <c r="AQ495" s="2">
        <v>253</v>
      </c>
      <c r="AR495" s="2">
        <v>294.6834046076769</v>
      </c>
      <c r="AS495" s="2">
        <v>0.8585485169645994</v>
      </c>
    </row>
    <row r="496" spans="2:45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>
        <v>279</v>
      </c>
      <c r="AQ496" s="2">
        <v>272</v>
      </c>
      <c r="AR496" s="2">
        <v>294.6834046076769</v>
      </c>
      <c r="AS496" s="2">
        <v>0.9230244925469211</v>
      </c>
    </row>
    <row r="497" spans="2:45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>
        <v>279</v>
      </c>
      <c r="AQ497" s="2">
        <v>289</v>
      </c>
      <c r="AR497" s="2">
        <v>294.6834046076769</v>
      </c>
      <c r="AS497" s="2">
        <v>0.9807135233311037</v>
      </c>
    </row>
    <row r="498" spans="2:45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>
        <v>279</v>
      </c>
      <c r="AQ498" s="2">
        <v>312</v>
      </c>
      <c r="AR498" s="2">
        <v>294.6834046076769</v>
      </c>
      <c r="AS498" s="2">
        <v>1.0587633885097036</v>
      </c>
    </row>
    <row r="499" spans="2:45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>
        <v>282</v>
      </c>
      <c r="AQ499" s="2">
        <v>315</v>
      </c>
      <c r="AR499" s="2">
        <v>305.22409285577993</v>
      </c>
      <c r="AS499" s="2">
        <v>1.0320286221600443</v>
      </c>
    </row>
    <row r="500" spans="2:45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>
        <v>283</v>
      </c>
      <c r="AQ500" s="2">
        <v>224</v>
      </c>
      <c r="AR500" s="2">
        <v>308.7951428462969</v>
      </c>
      <c r="AS500" s="2">
        <v>0.7254000109434888</v>
      </c>
    </row>
    <row r="501" spans="2:45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>
        <v>283</v>
      </c>
      <c r="AQ501" s="2">
        <v>310</v>
      </c>
      <c r="AR501" s="2">
        <v>308.7951428462969</v>
      </c>
      <c r="AS501" s="2">
        <v>1.0039018008592926</v>
      </c>
    </row>
    <row r="502" spans="2:45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>
        <v>285</v>
      </c>
      <c r="AQ502" s="2">
        <v>255</v>
      </c>
      <c r="AR502" s="2">
        <v>316.0242627552918</v>
      </c>
      <c r="AS502" s="2">
        <v>0.8069000708260653</v>
      </c>
    </row>
    <row r="503" spans="2:45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>
        <v>285</v>
      </c>
      <c r="AQ503" s="2">
        <v>310</v>
      </c>
      <c r="AR503" s="2">
        <v>316.0242627552918</v>
      </c>
      <c r="AS503" s="2">
        <v>0.9809373410042362</v>
      </c>
    </row>
    <row r="504" spans="2:45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>
        <v>285</v>
      </c>
      <c r="AQ504" s="2">
        <v>370</v>
      </c>
      <c r="AR504" s="2">
        <v>316.0242627552918</v>
      </c>
      <c r="AS504" s="2">
        <v>1.1707961811986045</v>
      </c>
    </row>
    <row r="505" spans="2:45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>
        <v>286</v>
      </c>
      <c r="AQ505" s="2">
        <v>291</v>
      </c>
      <c r="AR505" s="2">
        <v>319.6825961613655</v>
      </c>
      <c r="AS505" s="2">
        <v>0.9102778928043758</v>
      </c>
    </row>
    <row r="506" spans="2:45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>
        <v>289</v>
      </c>
      <c r="AQ506" s="2">
        <v>266</v>
      </c>
      <c r="AR506" s="2">
        <v>330.8342738905626</v>
      </c>
      <c r="AS506" s="2">
        <v>0.8040279408535246</v>
      </c>
    </row>
    <row r="507" spans="2:45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>
        <v>289</v>
      </c>
      <c r="AQ507" s="2">
        <v>269</v>
      </c>
      <c r="AR507" s="2">
        <v>330.8342738905626</v>
      </c>
      <c r="AS507" s="2">
        <v>0.8130959251488651</v>
      </c>
    </row>
    <row r="508" spans="2:45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>
        <v>290</v>
      </c>
      <c r="AQ508" s="2">
        <v>148</v>
      </c>
      <c r="AR508" s="2">
        <v>334.61083299080474</v>
      </c>
      <c r="AS508" s="2">
        <v>0.4423048670515312</v>
      </c>
    </row>
    <row r="509" spans="2:45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>
        <v>290</v>
      </c>
      <c r="AQ509" s="2">
        <v>290</v>
      </c>
      <c r="AR509" s="2">
        <v>334.61083299080474</v>
      </c>
      <c r="AS509" s="2">
        <v>0.8666784557090814</v>
      </c>
    </row>
    <row r="510" spans="2:45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>
        <v>290</v>
      </c>
      <c r="AQ510" s="2">
        <v>360</v>
      </c>
      <c r="AR510" s="2">
        <v>334.61083299080474</v>
      </c>
      <c r="AS510" s="2">
        <v>1.0758767036388597</v>
      </c>
    </row>
    <row r="511" spans="2:45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>
        <v>291</v>
      </c>
      <c r="AQ511" s="2">
        <v>285</v>
      </c>
      <c r="AR511" s="2">
        <v>338.4172793579467</v>
      </c>
      <c r="AS511" s="2">
        <v>0.8421555794689585</v>
      </c>
    </row>
    <row r="512" spans="2:45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>
        <v>292</v>
      </c>
      <c r="AQ512" s="2">
        <v>420</v>
      </c>
      <c r="AR512" s="2">
        <v>342.2537455912203</v>
      </c>
      <c r="AS512" s="2">
        <v>1.2271596890034857</v>
      </c>
    </row>
    <row r="513" spans="2:45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>
        <v>295</v>
      </c>
      <c r="AQ513" s="2">
        <v>264</v>
      </c>
      <c r="AR513" s="2">
        <v>353.9445914340336</v>
      </c>
      <c r="AS513" s="2">
        <v>0.7458794579410969</v>
      </c>
    </row>
    <row r="514" spans="2:45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>
        <v>295</v>
      </c>
      <c r="AQ514" s="2">
        <v>278</v>
      </c>
      <c r="AR514" s="2">
        <v>353.9445914340336</v>
      </c>
      <c r="AS514" s="2">
        <v>0.7854336716197914</v>
      </c>
    </row>
    <row r="515" spans="2:45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>
        <v>295</v>
      </c>
      <c r="AQ515" s="2">
        <v>336</v>
      </c>
      <c r="AR515" s="2">
        <v>353.9445914340336</v>
      </c>
      <c r="AS515" s="2">
        <v>0.9493011282886687</v>
      </c>
    </row>
    <row r="516" spans="2:45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>
        <v>295</v>
      </c>
      <c r="AQ516" s="2">
        <v>350</v>
      </c>
      <c r="AR516" s="2">
        <v>353.9445914340336</v>
      </c>
      <c r="AS516" s="2">
        <v>0.9888553419673634</v>
      </c>
    </row>
    <row r="517" spans="2:45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>
        <v>295</v>
      </c>
      <c r="AQ517" s="2">
        <v>370</v>
      </c>
      <c r="AR517" s="2">
        <v>353.9445914340336</v>
      </c>
      <c r="AS517" s="2">
        <v>1.0453613615083555</v>
      </c>
    </row>
    <row r="518" spans="2:45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>
        <v>295</v>
      </c>
      <c r="AQ518" s="2">
        <v>375</v>
      </c>
      <c r="AR518" s="2">
        <v>353.9445914340336</v>
      </c>
      <c r="AS518" s="2">
        <v>1.0594878663936036</v>
      </c>
    </row>
    <row r="519" spans="2:45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>
        <v>298</v>
      </c>
      <c r="AQ519" s="2">
        <v>286</v>
      </c>
      <c r="AR519" s="2">
        <v>365.9104021250684</v>
      </c>
      <c r="AS519" s="2">
        <v>0.7816121059664355</v>
      </c>
    </row>
    <row r="520" spans="2:45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>
        <v>298</v>
      </c>
      <c r="AQ520" s="2">
        <v>370</v>
      </c>
      <c r="AR520" s="2">
        <v>365.9104021250684</v>
      </c>
      <c r="AS520" s="2">
        <v>1.0111765007258082</v>
      </c>
    </row>
    <row r="521" spans="2:45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>
        <v>298</v>
      </c>
      <c r="AQ521" s="2">
        <v>378</v>
      </c>
      <c r="AR521" s="2">
        <v>365.9104021250684</v>
      </c>
      <c r="AS521" s="2">
        <v>1.033039776417177</v>
      </c>
    </row>
    <row r="522" spans="2:45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>
        <v>299</v>
      </c>
      <c r="AQ522" s="2">
        <v>370</v>
      </c>
      <c r="AR522" s="2">
        <v>369.9607311120753</v>
      </c>
      <c r="AS522" s="2">
        <v>1.000106143394751</v>
      </c>
    </row>
    <row r="523" spans="2:45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>
        <v>300</v>
      </c>
      <c r="AQ523" s="2">
        <v>266</v>
      </c>
      <c r="AR523" s="2">
        <v>374.0421454263215</v>
      </c>
      <c r="AS523" s="2">
        <v>0.7111498082570924</v>
      </c>
    </row>
    <row r="524" spans="2:45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>
        <v>300</v>
      </c>
      <c r="AQ524" s="2">
        <v>325</v>
      </c>
      <c r="AR524" s="2">
        <v>374.0421454263215</v>
      </c>
      <c r="AS524" s="2">
        <v>0.8688860439231392</v>
      </c>
    </row>
    <row r="525" spans="2:45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>
        <v>300</v>
      </c>
      <c r="AQ525" s="2">
        <v>400</v>
      </c>
      <c r="AR525" s="2">
        <v>374.0421454263215</v>
      </c>
      <c r="AS525" s="2">
        <v>1.069398207905402</v>
      </c>
    </row>
    <row r="526" spans="2:45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>
        <v>300</v>
      </c>
      <c r="AQ526" s="2">
        <v>440</v>
      </c>
      <c r="AR526" s="2">
        <v>374.0421454263215</v>
      </c>
      <c r="AS526" s="2">
        <v>1.1763380286959424</v>
      </c>
    </row>
    <row r="527" spans="2:45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>
        <v>304</v>
      </c>
      <c r="AQ527" s="2">
        <v>248</v>
      </c>
      <c r="AR527" s="2">
        <v>390.68133309462445</v>
      </c>
      <c r="AS527" s="2">
        <v>0.634788455428797</v>
      </c>
    </row>
    <row r="528" spans="2:45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>
        <v>304</v>
      </c>
      <c r="AQ528" s="2">
        <v>390</v>
      </c>
      <c r="AR528" s="2">
        <v>390.68133309462445</v>
      </c>
      <c r="AS528" s="2">
        <v>0.9982560387791566</v>
      </c>
    </row>
    <row r="529" spans="2:45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>
        <v>305</v>
      </c>
      <c r="AQ529" s="2">
        <v>279</v>
      </c>
      <c r="AR529" s="2">
        <v>394.9201830123924</v>
      </c>
      <c r="AS529" s="2">
        <v>0.7064718695100096</v>
      </c>
    </row>
    <row r="530" spans="2:45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>
        <v>305</v>
      </c>
      <c r="AQ530" s="2">
        <v>372</v>
      </c>
      <c r="AR530" s="2">
        <v>394.9201830123924</v>
      </c>
      <c r="AS530" s="2">
        <v>0.9419624926800129</v>
      </c>
    </row>
    <row r="531" spans="2:45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>
        <v>305</v>
      </c>
      <c r="AQ531" s="2">
        <v>380</v>
      </c>
      <c r="AR531" s="2">
        <v>394.9201830123924</v>
      </c>
      <c r="AS531" s="2">
        <v>0.96221975058711</v>
      </c>
    </row>
    <row r="532" spans="2:45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>
        <v>305</v>
      </c>
      <c r="AQ532" s="2">
        <v>415</v>
      </c>
      <c r="AR532" s="2">
        <v>394.9201830123924</v>
      </c>
      <c r="AS532" s="2">
        <v>1.0508452539306594</v>
      </c>
    </row>
    <row r="533" spans="2:45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>
        <v>305</v>
      </c>
      <c r="AQ533" s="2">
        <v>440</v>
      </c>
      <c r="AR533" s="2">
        <v>394.9201830123924</v>
      </c>
      <c r="AS533" s="2">
        <v>1.1141491848903378</v>
      </c>
    </row>
    <row r="534" spans="2:45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>
        <v>306</v>
      </c>
      <c r="AQ534" s="2">
        <v>410</v>
      </c>
      <c r="AR534" s="2">
        <v>399.1909227331587</v>
      </c>
      <c r="AS534" s="2">
        <v>1.0270774625656172</v>
      </c>
    </row>
    <row r="535" spans="2:45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>
        <v>306</v>
      </c>
      <c r="AQ535" s="2">
        <v>480</v>
      </c>
      <c r="AR535" s="2">
        <v>399.1909227331587</v>
      </c>
      <c r="AS535" s="2">
        <v>1.2024321512963323</v>
      </c>
    </row>
    <row r="536" spans="2:45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>
        <v>310</v>
      </c>
      <c r="AQ536" s="2">
        <v>412</v>
      </c>
      <c r="AR536" s="2">
        <v>416.59547197750015</v>
      </c>
      <c r="AS536" s="2">
        <v>0.988968982414316</v>
      </c>
    </row>
    <row r="537" spans="2:45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>
        <v>315</v>
      </c>
      <c r="AQ537" s="2">
        <v>420</v>
      </c>
      <c r="AR537" s="2">
        <v>439.08485891172086</v>
      </c>
      <c r="AS537" s="2">
        <v>0.9565349191064729</v>
      </c>
    </row>
    <row r="538" spans="2:45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>
        <v>315</v>
      </c>
      <c r="AQ538" s="2">
        <v>440</v>
      </c>
      <c r="AR538" s="2">
        <v>439.08485891172086</v>
      </c>
      <c r="AS538" s="2">
        <v>1.002084200968686</v>
      </c>
    </row>
    <row r="539" spans="2:45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>
        <v>315</v>
      </c>
      <c r="AQ539" s="2">
        <v>450</v>
      </c>
      <c r="AR539" s="2">
        <v>439.08485891172086</v>
      </c>
      <c r="AS539" s="2">
        <v>1.0248588418997924</v>
      </c>
    </row>
    <row r="540" spans="2:45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>
        <v>316</v>
      </c>
      <c r="AQ540" s="2">
        <v>410</v>
      </c>
      <c r="AR540" s="2">
        <v>443.6819160486477</v>
      </c>
      <c r="AS540" s="2">
        <v>0.9240854431286881</v>
      </c>
    </row>
    <row r="541" spans="2:45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>
        <v>320</v>
      </c>
      <c r="AQ541" s="2">
        <v>406</v>
      </c>
      <c r="AR541" s="2">
        <v>462.4052683001843</v>
      </c>
      <c r="AS541" s="2">
        <v>0.8780176780694309</v>
      </c>
    </row>
    <row r="542" spans="2:45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>
        <v>323</v>
      </c>
      <c r="AQ542" s="2">
        <v>515</v>
      </c>
      <c r="AR542" s="2">
        <v>476.8034741556405</v>
      </c>
      <c r="AS542" s="2">
        <v>1.0801095795537161</v>
      </c>
    </row>
    <row r="543" spans="2:45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>
        <v>328</v>
      </c>
      <c r="AQ543" s="2">
        <v>393</v>
      </c>
      <c r="AR543" s="2">
        <v>501.4889142939918</v>
      </c>
      <c r="AS543" s="2">
        <v>0.7836663758625151</v>
      </c>
    </row>
    <row r="544" spans="2:45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>
        <v>328</v>
      </c>
      <c r="AQ544" s="2">
        <v>460</v>
      </c>
      <c r="AR544" s="2">
        <v>501.4889142939918</v>
      </c>
      <c r="AS544" s="2">
        <v>0.9172685315439109</v>
      </c>
    </row>
    <row r="545" spans="2:45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>
        <v>330</v>
      </c>
      <c r="AQ545" s="2">
        <v>490</v>
      </c>
      <c r="AR545" s="2">
        <v>511.60723656954</v>
      </c>
      <c r="AS545" s="2">
        <v>0.9577659676699998</v>
      </c>
    </row>
    <row r="546" spans="2:45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>
        <v>330</v>
      </c>
      <c r="AQ546" s="2">
        <v>572</v>
      </c>
      <c r="AR546" s="2">
        <v>511.60723656954</v>
      </c>
      <c r="AS546" s="2">
        <v>1.1180451704229386</v>
      </c>
    </row>
    <row r="547" spans="2:45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>
        <v>335</v>
      </c>
      <c r="AQ547" s="2">
        <v>512</v>
      </c>
      <c r="AR547" s="2">
        <v>537.5230260490426</v>
      </c>
      <c r="AS547" s="2">
        <v>0.9525173344914271</v>
      </c>
    </row>
    <row r="548" spans="2:45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>
        <v>339</v>
      </c>
      <c r="AQ548" s="2">
        <v>750</v>
      </c>
      <c r="AR548" s="2">
        <v>558.9024552699669</v>
      </c>
      <c r="AS548" s="2">
        <v>1.3419157366874102</v>
      </c>
    </row>
    <row r="549" spans="2:45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>
        <v>360</v>
      </c>
      <c r="AQ549" s="2">
        <v>560</v>
      </c>
      <c r="AR549" s="2">
        <v>680.941315642425</v>
      </c>
      <c r="AS549" s="2">
        <v>0.8223909860303827</v>
      </c>
    </row>
    <row r="550" spans="2:45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>
        <v>360</v>
      </c>
      <c r="AQ550" s="2">
        <v>760</v>
      </c>
      <c r="AR550" s="2">
        <v>680.941315642425</v>
      </c>
      <c r="AS550" s="2">
        <v>1.116102052469805</v>
      </c>
    </row>
    <row r="551" spans="2:45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>
        <v>370</v>
      </c>
      <c r="AQ551" s="2">
        <v>300</v>
      </c>
      <c r="AR551" s="2">
        <v>745.0929752531734</v>
      </c>
      <c r="AS551" s="2">
        <v>0.4026343153994489</v>
      </c>
    </row>
    <row r="552" spans="2:45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>
        <v>370</v>
      </c>
      <c r="AQ552" s="2">
        <v>810</v>
      </c>
      <c r="AR552" s="2">
        <v>745.0929752531734</v>
      </c>
      <c r="AS552" s="2">
        <v>1.087112651578512</v>
      </c>
    </row>
    <row r="553" spans="2:45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>
        <v>370</v>
      </c>
      <c r="AQ553" s="2">
        <v>920</v>
      </c>
      <c r="AR553" s="2">
        <v>745.0929752531734</v>
      </c>
      <c r="AS553" s="2">
        <v>1.2347452338916431</v>
      </c>
    </row>
    <row r="554" spans="2:45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>
        <v>372</v>
      </c>
      <c r="AQ554" s="2">
        <v>1050</v>
      </c>
      <c r="AR554" s="2">
        <v>758.409372440394</v>
      </c>
      <c r="AS554" s="2">
        <v>1.384476561281583</v>
      </c>
    </row>
    <row r="555" spans="2:45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>
        <v>373</v>
      </c>
      <c r="AQ555" s="2">
        <v>990</v>
      </c>
      <c r="AR555" s="2">
        <v>765.1292519287796</v>
      </c>
      <c r="AS555" s="2">
        <v>1.2938990340577803</v>
      </c>
    </row>
    <row r="556" spans="2:45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>
        <v>375</v>
      </c>
      <c r="AQ556" s="2">
        <v>704</v>
      </c>
      <c r="AR556" s="2">
        <v>778.6930845519779</v>
      </c>
      <c r="AS556" s="2">
        <v>0.9040789162845171</v>
      </c>
    </row>
    <row r="557" spans="2:45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>
        <v>376</v>
      </c>
      <c r="AQ557" s="2">
        <v>790</v>
      </c>
      <c r="AR557" s="2">
        <v>785.5373227570282</v>
      </c>
      <c r="AS557" s="2">
        <v>1.005681050554427</v>
      </c>
    </row>
    <row r="558" spans="2:45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>
        <v>380</v>
      </c>
      <c r="AQ558" s="2">
        <v>494</v>
      </c>
      <c r="AR558" s="2">
        <v>813.3330857612033</v>
      </c>
      <c r="AS558" s="2">
        <v>0.6073772340610766</v>
      </c>
    </row>
    <row r="559" spans="2:45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>
        <v>382</v>
      </c>
      <c r="AQ559" s="2">
        <v>725</v>
      </c>
      <c r="AR559" s="2">
        <v>827.4842553228143</v>
      </c>
      <c r="AS559" s="2">
        <v>0.876149600837017</v>
      </c>
    </row>
    <row r="560" spans="2:45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>
        <v>383</v>
      </c>
      <c r="AQ560" s="2">
        <v>910</v>
      </c>
      <c r="AR560" s="2">
        <v>834.6236633612718</v>
      </c>
      <c r="AS560" s="2">
        <v>1.0903117655868584</v>
      </c>
    </row>
    <row r="561" spans="2:45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>
        <v>394</v>
      </c>
      <c r="AQ561" s="2">
        <v>1250</v>
      </c>
      <c r="AR561" s="2">
        <v>916.0096330132633</v>
      </c>
      <c r="AS561" s="2">
        <v>1.3646144701426963</v>
      </c>
    </row>
    <row r="562" spans="2:45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>
        <v>398</v>
      </c>
      <c r="AQ562" s="2">
        <v>1200</v>
      </c>
      <c r="AR562" s="2">
        <v>946.9241810896423</v>
      </c>
      <c r="AS562" s="2">
        <v>1.267260910603359</v>
      </c>
    </row>
    <row r="563" spans="2:45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>
        <v>401</v>
      </c>
      <c r="AQ563" s="2">
        <v>1000</v>
      </c>
      <c r="AR563" s="2">
        <v>970.5810841038722</v>
      </c>
      <c r="AS563" s="2">
        <v>1.030310621521426</v>
      </c>
    </row>
    <row r="564" spans="2:45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>
        <v>401</v>
      </c>
      <c r="AQ564" s="2">
        <v>1120</v>
      </c>
      <c r="AR564" s="2">
        <v>970.5810841038722</v>
      </c>
      <c r="AS564" s="2">
        <v>1.153947896103997</v>
      </c>
    </row>
    <row r="565" spans="2:45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>
        <v>406</v>
      </c>
      <c r="AQ565" s="2">
        <v>1400</v>
      </c>
      <c r="AR565" s="2">
        <v>1010.918005335583</v>
      </c>
      <c r="AS565" s="2">
        <v>1.384879874144944</v>
      </c>
    </row>
    <row r="566" spans="2:45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>
        <v>408</v>
      </c>
      <c r="AQ566" s="2">
        <v>1225</v>
      </c>
      <c r="AR566" s="2">
        <v>1027.3742343822155</v>
      </c>
      <c r="AS566" s="2">
        <v>1.1923600563494972</v>
      </c>
    </row>
    <row r="567" spans="2:45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>
        <v>412</v>
      </c>
      <c r="AQ567" s="2">
        <v>1300</v>
      </c>
      <c r="AR567" s="2">
        <v>1060.8441916302154</v>
      </c>
      <c r="AS567" s="2">
        <v>1.2254391457828224</v>
      </c>
    </row>
    <row r="568" spans="2:45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>
        <v>427</v>
      </c>
      <c r="AQ568" s="2">
        <v>1575</v>
      </c>
      <c r="AR568" s="2">
        <v>1193.1231278714226</v>
      </c>
      <c r="AS568" s="2">
        <v>1.3200649314458102</v>
      </c>
    </row>
    <row r="569" spans="2:45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>
        <v>432</v>
      </c>
      <c r="AQ569" s="2">
        <v>1800</v>
      </c>
      <c r="AR569" s="2">
        <v>1239.6492775442396</v>
      </c>
      <c r="AS569" s="2">
        <v>1.452023594581382</v>
      </c>
    </row>
    <row r="570" spans="2:45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>
        <v>435</v>
      </c>
      <c r="AQ570" s="2">
        <v>1850</v>
      </c>
      <c r="AR570" s="2">
        <v>1268.1625434845907</v>
      </c>
      <c r="AS570" s="2">
        <v>1.4588035339039953</v>
      </c>
    </row>
    <row r="571" spans="2:45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>
        <v>437</v>
      </c>
      <c r="AQ571" s="2">
        <v>1950</v>
      </c>
      <c r="AR571" s="2">
        <v>1287.4228543095328</v>
      </c>
      <c r="AS571" s="2">
        <v>1.5146538633150324</v>
      </c>
    </row>
    <row r="572" spans="2:45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>
        <v>438</v>
      </c>
      <c r="AQ572" s="2">
        <v>1700</v>
      </c>
      <c r="AR572" s="2">
        <v>1297.1288964156727</v>
      </c>
      <c r="AS572" s="2">
        <v>1.3105867926445645</v>
      </c>
    </row>
    <row r="573" spans="2:45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>
        <v>440</v>
      </c>
      <c r="AQ573" s="2">
        <v>1900</v>
      </c>
      <c r="AR573" s="2">
        <v>1316.6934993819496</v>
      </c>
      <c r="AS573" s="2">
        <v>1.443008567211619</v>
      </c>
    </row>
    <row r="574" spans="2:45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>
        <v>442</v>
      </c>
      <c r="AQ574" s="2">
        <v>1650</v>
      </c>
      <c r="AR574" s="2">
        <v>1336.4624556443894</v>
      </c>
      <c r="AS574" s="2">
        <v>1.2346025831338714</v>
      </c>
    </row>
    <row r="575" spans="2:45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>
        <v>444</v>
      </c>
      <c r="AQ575" s="2">
        <v>1600</v>
      </c>
      <c r="AR575" s="2">
        <v>1356.4369605102831</v>
      </c>
      <c r="AS575" s="2">
        <v>1.1795608985751096</v>
      </c>
    </row>
    <row r="576" spans="2:45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>
        <v>445</v>
      </c>
      <c r="AQ576" s="2">
        <v>1450</v>
      </c>
      <c r="AR576" s="2">
        <v>1366.5016676264315</v>
      </c>
      <c r="AS576" s="2">
        <v>1.061103717874419</v>
      </c>
    </row>
    <row r="577" spans="2:45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>
        <v>445</v>
      </c>
      <c r="AQ577" s="2">
        <v>1800</v>
      </c>
      <c r="AR577" s="2">
        <v>1366.5016676264315</v>
      </c>
      <c r="AS577" s="2">
        <v>1.3172322014992788</v>
      </c>
    </row>
    <row r="578" spans="2:45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>
        <v>447</v>
      </c>
      <c r="AQ578" s="2">
        <v>1975</v>
      </c>
      <c r="AR578" s="2">
        <v>1386.7867399832498</v>
      </c>
      <c r="AS578" s="2">
        <v>1.4241555266268662</v>
      </c>
    </row>
    <row r="579" spans="2:45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>
        <v>450</v>
      </c>
      <c r="AQ579" s="2">
        <v>1680</v>
      </c>
      <c r="AR579" s="2">
        <v>1417.6057429895402</v>
      </c>
      <c r="AS579" s="2">
        <v>1.1850967790643296</v>
      </c>
    </row>
    <row r="580" spans="2:45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>
        <v>450</v>
      </c>
      <c r="AQ580" s="2">
        <v>2000</v>
      </c>
      <c r="AR580" s="2">
        <v>1417.6057429895402</v>
      </c>
      <c r="AS580" s="2">
        <v>1.4108294988861068</v>
      </c>
    </row>
    <row r="581" spans="2:45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>
        <v>451</v>
      </c>
      <c r="AQ581" s="2">
        <v>1790</v>
      </c>
      <c r="AR581" s="2">
        <v>1427.9837162978747</v>
      </c>
      <c r="AS581" s="2">
        <v>1.2535156945911625</v>
      </c>
    </row>
    <row r="582" spans="2:45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>
        <v>456</v>
      </c>
      <c r="AQ582" s="2">
        <v>2150</v>
      </c>
      <c r="AR582" s="2">
        <v>1480.66764199127</v>
      </c>
      <c r="AS582" s="2">
        <v>1.452047670271622</v>
      </c>
    </row>
    <row r="583" spans="2:45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>
        <v>459</v>
      </c>
      <c r="AQ583" s="2">
        <v>2100</v>
      </c>
      <c r="AR583" s="2">
        <v>1512.918668485413</v>
      </c>
      <c r="AS583" s="2">
        <v>1.3880455332753052</v>
      </c>
    </row>
    <row r="584" spans="2:45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>
        <v>460</v>
      </c>
      <c r="AQ584" s="2">
        <v>2100</v>
      </c>
      <c r="AR584" s="2">
        <v>1523.77669454354</v>
      </c>
      <c r="AS584" s="2">
        <v>1.378154691248295</v>
      </c>
    </row>
    <row r="585" spans="2:45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>
        <v>461</v>
      </c>
      <c r="AQ585" s="2">
        <v>2050</v>
      </c>
      <c r="AR585" s="2">
        <v>1534.6888144362808</v>
      </c>
      <c r="AS585" s="2">
        <v>1.3357756834586707</v>
      </c>
    </row>
    <row r="586" spans="2:45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>
        <v>462</v>
      </c>
      <c r="AQ586" s="2">
        <v>2150</v>
      </c>
      <c r="AR586" s="2">
        <v>1545.6551794374866</v>
      </c>
      <c r="AS586" s="2">
        <v>1.3909958887353218</v>
      </c>
    </row>
    <row r="587" spans="2:45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>
        <v>465</v>
      </c>
      <c r="AQ587" s="2">
        <v>2250</v>
      </c>
      <c r="AR587" s="2">
        <v>1578.881259237852</v>
      </c>
      <c r="AS587" s="2">
        <v>1.4250596660360049</v>
      </c>
    </row>
    <row r="588" spans="2:45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>
        <v>465</v>
      </c>
      <c r="AQ588" s="2">
        <v>2500</v>
      </c>
      <c r="AR588" s="2">
        <v>1578.881259237852</v>
      </c>
      <c r="AS588" s="2">
        <v>1.5833996289288943</v>
      </c>
    </row>
    <row r="589" spans="2:45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>
        <v>467</v>
      </c>
      <c r="AQ589" s="2">
        <v>2025</v>
      </c>
      <c r="AR589" s="2">
        <v>1601.3059822190503</v>
      </c>
      <c r="AS589" s="2">
        <v>1.2645927901885465</v>
      </c>
    </row>
    <row r="590" spans="2:45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>
        <v>468</v>
      </c>
      <c r="AQ590" s="2">
        <v>1950</v>
      </c>
      <c r="AR590" s="2">
        <v>1612.60099986916</v>
      </c>
      <c r="AS590" s="2">
        <v>1.209226584975586</v>
      </c>
    </row>
    <row r="591" spans="2:45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>
        <v>468</v>
      </c>
      <c r="AQ591" s="2">
        <v>2000</v>
      </c>
      <c r="AR591" s="2">
        <v>1612.60099986916</v>
      </c>
      <c r="AS591" s="2">
        <v>1.240232394846755</v>
      </c>
    </row>
    <row r="592" spans="2:45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>
        <v>468</v>
      </c>
      <c r="AQ592" s="2">
        <v>2100</v>
      </c>
      <c r="AR592" s="2">
        <v>1612.60099986916</v>
      </c>
      <c r="AS592" s="2">
        <v>1.3022440145890928</v>
      </c>
    </row>
    <row r="593" spans="2:45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>
        <v>468</v>
      </c>
      <c r="AQ593" s="2">
        <v>2125</v>
      </c>
      <c r="AR593" s="2">
        <v>1612.60099986916</v>
      </c>
      <c r="AS593" s="2">
        <v>1.3177469195246772</v>
      </c>
    </row>
    <row r="594" spans="2:45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>
        <v>469</v>
      </c>
      <c r="AQ594" s="2">
        <v>2350</v>
      </c>
      <c r="AR594" s="2">
        <v>1623.9513241652207</v>
      </c>
      <c r="AS594" s="2">
        <v>1.447087708252585</v>
      </c>
    </row>
    <row r="595" spans="2:45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>
        <v>470</v>
      </c>
      <c r="AQ595" s="2">
        <v>2150</v>
      </c>
      <c r="AR595" s="2">
        <v>1635.3571071280887</v>
      </c>
      <c r="AS595" s="2">
        <v>1.3146975609356018</v>
      </c>
    </row>
    <row r="596" spans="2:45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>
        <v>471</v>
      </c>
      <c r="AQ596" s="2">
        <v>2250</v>
      </c>
      <c r="AR596" s="2">
        <v>1646.818500871319</v>
      </c>
      <c r="AS596" s="2">
        <v>1.3662707813942716</v>
      </c>
    </row>
    <row r="597" spans="2:45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>
        <v>471</v>
      </c>
      <c r="AQ597" s="2">
        <v>2300</v>
      </c>
      <c r="AR597" s="2">
        <v>1646.818500871319</v>
      </c>
      <c r="AS597" s="2">
        <v>1.3966323543141443</v>
      </c>
    </row>
    <row r="598" spans="2:45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>
        <v>473</v>
      </c>
      <c r="AQ598" s="2">
        <v>2400</v>
      </c>
      <c r="AR598" s="2">
        <v>1669.9087296159719</v>
      </c>
      <c r="AS598" s="2">
        <v>1.4372042959209674</v>
      </c>
    </row>
    <row r="599" spans="2:45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>
        <v>474</v>
      </c>
      <c r="AQ599" s="2">
        <v>2300</v>
      </c>
      <c r="AR599" s="2">
        <v>1681.5378693069206</v>
      </c>
      <c r="AS599" s="2">
        <v>1.3677955412018112</v>
      </c>
    </row>
    <row r="600" spans="2:45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>
        <v>475</v>
      </c>
      <c r="AQ600" s="2">
        <v>2200</v>
      </c>
      <c r="AR600" s="2">
        <v>1693.2232291569983</v>
      </c>
      <c r="AS600" s="2">
        <v>1.2992970815167175</v>
      </c>
    </row>
    <row r="601" spans="2:45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>
        <v>476</v>
      </c>
      <c r="AQ601" s="2">
        <v>2450</v>
      </c>
      <c r="AR601" s="2">
        <v>1704.9649617413393</v>
      </c>
      <c r="AS601" s="2">
        <v>1.4369796769886292</v>
      </c>
    </row>
    <row r="602" spans="2:45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>
        <v>476</v>
      </c>
      <c r="AQ602" s="2">
        <v>2700</v>
      </c>
      <c r="AR602" s="2">
        <v>1704.9649617413393</v>
      </c>
      <c r="AS602" s="2">
        <v>1.583610256273183</v>
      </c>
    </row>
    <row r="603" spans="2:45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>
        <v>477</v>
      </c>
      <c r="AQ603" s="2">
        <v>2100</v>
      </c>
      <c r="AR603" s="2">
        <v>1716.7632197269459</v>
      </c>
      <c r="AS603" s="2">
        <v>1.2232321707905698</v>
      </c>
    </row>
    <row r="604" spans="2:45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>
        <v>478</v>
      </c>
      <c r="AQ604" s="2">
        <v>2050</v>
      </c>
      <c r="AR604" s="2">
        <v>1728.618155872579</v>
      </c>
      <c r="AS604" s="2">
        <v>1.185918355095138</v>
      </c>
    </row>
    <row r="605" spans="2:45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>
        <v>478</v>
      </c>
      <c r="AQ605" s="2">
        <v>2275</v>
      </c>
      <c r="AR605" s="2">
        <v>1728.618155872579</v>
      </c>
      <c r="AS605" s="2">
        <v>1.3160801257763117</v>
      </c>
    </row>
    <row r="606" spans="2:45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>
        <v>479</v>
      </c>
      <c r="AQ606" s="2">
        <v>2450</v>
      </c>
      <c r="AR606" s="2">
        <v>1740.5299230286105</v>
      </c>
      <c r="AS606" s="2">
        <v>1.4076172822911746</v>
      </c>
    </row>
    <row r="607" spans="2:45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>
        <v>480</v>
      </c>
      <c r="AQ607" s="2">
        <v>2250</v>
      </c>
      <c r="AR607" s="2">
        <v>1752.4986741369219</v>
      </c>
      <c r="AS607" s="2">
        <v>1.2838811425110435</v>
      </c>
    </row>
    <row r="608" spans="2:45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>
        <v>480</v>
      </c>
      <c r="AQ608" s="2">
        <v>2350</v>
      </c>
      <c r="AR608" s="2">
        <v>1752.4986741369219</v>
      </c>
      <c r="AS608" s="2">
        <v>1.3409425266226453</v>
      </c>
    </row>
    <row r="609" spans="2:45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>
        <v>480</v>
      </c>
      <c r="AQ609" s="2">
        <v>2420</v>
      </c>
      <c r="AR609" s="2">
        <v>1752.4986741369219</v>
      </c>
      <c r="AS609" s="2">
        <v>1.3808854955007668</v>
      </c>
    </row>
    <row r="610" spans="2:45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>
        <v>480</v>
      </c>
      <c r="AQ610" s="2">
        <v>2700</v>
      </c>
      <c r="AR610" s="2">
        <v>1752.4986741369219</v>
      </c>
      <c r="AS610" s="2">
        <v>1.540657371013252</v>
      </c>
    </row>
    <row r="611" spans="2:45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>
        <v>480</v>
      </c>
      <c r="AQ611" s="2">
        <v>3050</v>
      </c>
      <c r="AR611" s="2">
        <v>1752.4986741369219</v>
      </c>
      <c r="AS611" s="2">
        <v>1.7403722154038588</v>
      </c>
    </row>
    <row r="612" spans="2:45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>
        <v>481</v>
      </c>
      <c r="AQ612" s="2">
        <v>2550</v>
      </c>
      <c r="AR612" s="2">
        <v>1764.5245622307116</v>
      </c>
      <c r="AS612" s="2">
        <v>1.4451484862167578</v>
      </c>
    </row>
    <row r="613" spans="2:45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>
        <v>482</v>
      </c>
      <c r="AQ613" s="2">
        <v>2350</v>
      </c>
      <c r="AR613" s="2">
        <v>1776.60774043438</v>
      </c>
      <c r="AS613" s="2">
        <v>1.322745559706627</v>
      </c>
    </row>
    <row r="614" spans="2:45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>
        <v>482</v>
      </c>
      <c r="AQ614" s="2">
        <v>2550</v>
      </c>
      <c r="AR614" s="2">
        <v>1776.60774043438</v>
      </c>
      <c r="AS614" s="2">
        <v>1.4353196498944252</v>
      </c>
    </row>
    <row r="615" spans="2:45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>
        <v>482</v>
      </c>
      <c r="AQ615" s="2">
        <v>2600</v>
      </c>
      <c r="AR615" s="2">
        <v>1776.60774043438</v>
      </c>
      <c r="AS615" s="2">
        <v>1.4634631724413747</v>
      </c>
    </row>
    <row r="616" spans="2:45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>
        <v>484</v>
      </c>
      <c r="AQ616" s="2">
        <v>2400</v>
      </c>
      <c r="AR616" s="2">
        <v>1800.9465801242711</v>
      </c>
      <c r="AS616" s="2">
        <v>1.3326325314071183</v>
      </c>
    </row>
    <row r="617" spans="2:45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>
        <v>484</v>
      </c>
      <c r="AQ617" s="2">
        <v>2450</v>
      </c>
      <c r="AR617" s="2">
        <v>1800.9465801242711</v>
      </c>
      <c r="AS617" s="2">
        <v>1.3603957091447665</v>
      </c>
    </row>
    <row r="618" spans="2:45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>
        <v>484</v>
      </c>
      <c r="AQ618" s="2">
        <v>2650</v>
      </c>
      <c r="AR618" s="2">
        <v>1800.9465801242711</v>
      </c>
      <c r="AS618" s="2">
        <v>1.4714484200953597</v>
      </c>
    </row>
    <row r="619" spans="2:45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>
        <v>485</v>
      </c>
      <c r="AQ619" s="2">
        <v>2230</v>
      </c>
      <c r="AR619" s="2">
        <v>1813.2025483141274</v>
      </c>
      <c r="AS619" s="2">
        <v>1.2298681148851247</v>
      </c>
    </row>
    <row r="620" spans="2:45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>
        <v>486</v>
      </c>
      <c r="AQ620" s="2">
        <v>2400</v>
      </c>
      <c r="AR620" s="2">
        <v>1825.5164200209001</v>
      </c>
      <c r="AS620" s="2">
        <v>1.3146964736545743</v>
      </c>
    </row>
    <row r="621" spans="2:45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>
        <v>486</v>
      </c>
      <c r="AQ621" s="2">
        <v>2650</v>
      </c>
      <c r="AR621" s="2">
        <v>1825.5164200209001</v>
      </c>
      <c r="AS621" s="2">
        <v>1.4516440229935923</v>
      </c>
    </row>
    <row r="622" spans="2:45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>
        <v>487</v>
      </c>
      <c r="AQ622" s="2">
        <v>2350</v>
      </c>
      <c r="AR622" s="2">
        <v>1837.8883488230224</v>
      </c>
      <c r="AS622" s="2">
        <v>1.2786413285142877</v>
      </c>
    </row>
    <row r="623" spans="2:45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>
        <v>487</v>
      </c>
      <c r="AQ623" s="2">
        <v>2600</v>
      </c>
      <c r="AR623" s="2">
        <v>1837.8883488230224</v>
      </c>
      <c r="AS623" s="2">
        <v>1.4146670017604885</v>
      </c>
    </row>
    <row r="624" spans="2:45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>
        <v>487</v>
      </c>
      <c r="AQ624" s="2">
        <v>2675</v>
      </c>
      <c r="AR624" s="2">
        <v>1837.8883488230224</v>
      </c>
      <c r="AS624" s="2">
        <v>1.4554747037343487</v>
      </c>
    </row>
    <row r="625" spans="2:45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>
        <v>489</v>
      </c>
      <c r="AQ625" s="2">
        <v>2400</v>
      </c>
      <c r="AR625" s="2">
        <v>1862.806992478895</v>
      </c>
      <c r="AS625" s="2">
        <v>1.2883782429902981</v>
      </c>
    </row>
    <row r="626" spans="2:45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>
        <v>489</v>
      </c>
      <c r="AQ626" s="2">
        <v>2500</v>
      </c>
      <c r="AR626" s="2">
        <v>1862.806992478895</v>
      </c>
      <c r="AS626" s="2">
        <v>1.3420606697815605</v>
      </c>
    </row>
    <row r="627" spans="2:45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>
        <v>500</v>
      </c>
      <c r="AQ627" s="2">
        <v>2650</v>
      </c>
      <c r="AR627" s="2">
        <v>2004.0766610694818</v>
      </c>
      <c r="AS627" s="2">
        <v>1.3223047059416475</v>
      </c>
    </row>
    <row r="628" spans="2:45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>
        <v>500</v>
      </c>
      <c r="AQ628" s="2">
        <v>2900</v>
      </c>
      <c r="AR628" s="2">
        <v>2004.0766610694818</v>
      </c>
      <c r="AS628" s="2">
        <v>1.4470504329172746</v>
      </c>
    </row>
    <row r="629" spans="2:45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>
        <v>500</v>
      </c>
      <c r="AQ629" s="2">
        <v>3000</v>
      </c>
      <c r="AR629" s="2">
        <v>2004.0766610694818</v>
      </c>
      <c r="AS629" s="2">
        <v>1.4969487237075256</v>
      </c>
    </row>
    <row r="630" spans="2:45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>
        <v>501</v>
      </c>
      <c r="AQ630" s="2">
        <v>2900</v>
      </c>
      <c r="AR630" s="2">
        <v>2017.2775653276262</v>
      </c>
      <c r="AS630" s="2">
        <v>1.4375810497495969</v>
      </c>
    </row>
    <row r="631" spans="2:45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>
        <v>502</v>
      </c>
      <c r="AQ631" s="2">
        <v>2900</v>
      </c>
      <c r="AR631" s="2">
        <v>2030.5388411324484</v>
      </c>
      <c r="AS631" s="2">
        <v>1.4281923306537914</v>
      </c>
    </row>
    <row r="632" spans="2:45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>
        <v>510</v>
      </c>
      <c r="AQ632" s="2">
        <v>2900</v>
      </c>
      <c r="AR632" s="2">
        <v>2138.8210428760267</v>
      </c>
      <c r="AS632" s="2">
        <v>1.355887164874922</v>
      </c>
    </row>
    <row r="633" spans="2:45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>
        <v>510</v>
      </c>
      <c r="AQ633" s="2">
        <v>3000</v>
      </c>
      <c r="AR633" s="2">
        <v>2138.8210428760267</v>
      </c>
      <c r="AS633" s="2">
        <v>1.4026418946981953</v>
      </c>
    </row>
    <row r="634" spans="2:45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>
        <v>515</v>
      </c>
      <c r="AQ634" s="2">
        <v>3400</v>
      </c>
      <c r="AR634" s="2">
        <v>2208.499886738828</v>
      </c>
      <c r="AS634" s="2">
        <v>1.5395065312955916</v>
      </c>
    </row>
    <row r="635" spans="2:45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2:45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2:45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2:45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2:45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</sheetData>
  <sheetProtection/>
  <mergeCells count="11">
    <mergeCell ref="B1:E1"/>
    <mergeCell ref="G1:J1"/>
    <mergeCell ref="L1:O1"/>
    <mergeCell ref="Q1:T1"/>
    <mergeCell ref="V1:Y1"/>
    <mergeCell ref="AA1:AD1"/>
    <mergeCell ref="AF1:AI1"/>
    <mergeCell ref="AK1:AN1"/>
    <mergeCell ref="AP1:AS1"/>
    <mergeCell ref="AV1:AY1"/>
    <mergeCell ref="BB1:BE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BD115"/>
  <sheetViews>
    <sheetView zoomScalePageLayoutView="0" workbookViewId="0" topLeftCell="A1">
      <selection activeCell="J30" sqref="J30"/>
    </sheetView>
  </sheetViews>
  <sheetFormatPr defaultColWidth="9.140625" defaultRowHeight="15"/>
  <cols>
    <col min="1" max="2" width="9.140625" style="1" customWidth="1"/>
    <col min="3" max="3" width="16.8515625" style="1" bestFit="1" customWidth="1"/>
    <col min="4" max="4" width="18.00390625" style="1" bestFit="1" customWidth="1"/>
    <col min="5" max="7" width="9.140625" style="1" customWidth="1"/>
    <col min="8" max="8" width="16.8515625" style="1" bestFit="1" customWidth="1"/>
    <col min="9" max="9" width="18.00390625" style="1" bestFit="1" customWidth="1"/>
    <col min="10" max="12" width="9.140625" style="1" customWidth="1"/>
    <col min="13" max="13" width="16.8515625" style="1" bestFit="1" customWidth="1"/>
    <col min="14" max="14" width="18.00390625" style="1" bestFit="1" customWidth="1"/>
    <col min="15" max="18" width="9.140625" style="1" customWidth="1"/>
    <col min="19" max="19" width="16.8515625" style="1" bestFit="1" customWidth="1"/>
    <col min="20" max="20" width="18.00390625" style="1" bestFit="1" customWidth="1"/>
    <col min="21" max="23" width="9.140625" style="1" customWidth="1"/>
    <col min="24" max="24" width="16.8515625" style="1" bestFit="1" customWidth="1"/>
    <col min="25" max="25" width="18.00390625" style="1" bestFit="1" customWidth="1"/>
    <col min="26" max="28" width="9.140625" style="1" customWidth="1"/>
    <col min="29" max="29" width="16.8515625" style="1" bestFit="1" customWidth="1"/>
    <col min="30" max="30" width="18.00390625" style="1" bestFit="1" customWidth="1"/>
    <col min="31" max="34" width="9.140625" style="1" customWidth="1"/>
    <col min="35" max="35" width="16.8515625" style="1" bestFit="1" customWidth="1"/>
    <col min="36" max="36" width="18.00390625" style="1" bestFit="1" customWidth="1"/>
    <col min="37" max="39" width="9.140625" style="1" customWidth="1"/>
    <col min="40" max="40" width="16.8515625" style="1" bestFit="1" customWidth="1"/>
    <col min="41" max="41" width="18.00390625" style="1" bestFit="1" customWidth="1"/>
    <col min="42" max="44" width="9.140625" style="1" customWidth="1"/>
    <col min="45" max="45" width="16.8515625" style="1" bestFit="1" customWidth="1"/>
    <col min="46" max="46" width="18.00390625" style="1" bestFit="1" customWidth="1"/>
    <col min="47" max="49" width="9.140625" style="1" customWidth="1"/>
    <col min="50" max="50" width="16.8515625" style="1" bestFit="1" customWidth="1"/>
    <col min="51" max="51" width="18.00390625" style="1" bestFit="1" customWidth="1"/>
    <col min="52" max="54" width="9.140625" style="1" customWidth="1"/>
    <col min="55" max="55" width="16.8515625" style="1" bestFit="1" customWidth="1"/>
    <col min="56" max="56" width="18.00390625" style="1" bestFit="1" customWidth="1"/>
    <col min="57" max="16384" width="9.140625" style="1" customWidth="1"/>
  </cols>
  <sheetData>
    <row r="1" spans="1:56" ht="15">
      <c r="A1" s="9" t="s">
        <v>4</v>
      </c>
      <c r="B1" s="9"/>
      <c r="C1" s="9"/>
      <c r="D1" s="9"/>
      <c r="F1" s="9" t="s">
        <v>20</v>
      </c>
      <c r="G1" s="9"/>
      <c r="H1" s="9"/>
      <c r="I1" s="9"/>
      <c r="K1" s="9" t="s">
        <v>5</v>
      </c>
      <c r="L1" s="9"/>
      <c r="M1" s="9"/>
      <c r="N1" s="9"/>
      <c r="Q1" s="8" t="s">
        <v>19</v>
      </c>
      <c r="R1" s="8"/>
      <c r="S1" s="8"/>
      <c r="T1" s="8"/>
      <c r="V1" s="8" t="s">
        <v>18</v>
      </c>
      <c r="W1" s="8"/>
      <c r="X1" s="8"/>
      <c r="Y1" s="8"/>
      <c r="AA1" s="8" t="s">
        <v>8</v>
      </c>
      <c r="AB1" s="8"/>
      <c r="AC1" s="8"/>
      <c r="AD1" s="8"/>
      <c r="AG1" s="8" t="s">
        <v>17</v>
      </c>
      <c r="AH1" s="8"/>
      <c r="AI1" s="8"/>
      <c r="AJ1" s="8"/>
      <c r="AL1" s="8" t="s">
        <v>9</v>
      </c>
      <c r="AM1" s="8"/>
      <c r="AN1" s="8"/>
      <c r="AO1" s="8"/>
      <c r="AQ1" s="8" t="s">
        <v>10</v>
      </c>
      <c r="AR1" s="8"/>
      <c r="AS1" s="8"/>
      <c r="AT1" s="8"/>
      <c r="AV1" s="8" t="s">
        <v>16</v>
      </c>
      <c r="AW1" s="8"/>
      <c r="AX1" s="8"/>
      <c r="AY1" s="8"/>
      <c r="BA1" s="8" t="s">
        <v>11</v>
      </c>
      <c r="BB1" s="8"/>
      <c r="BC1" s="8"/>
      <c r="BD1" s="8"/>
    </row>
    <row r="2" spans="1:56" ht="15">
      <c r="A2" s="4" t="s">
        <v>0</v>
      </c>
      <c r="B2" s="4" t="s">
        <v>1</v>
      </c>
      <c r="C2" s="4" t="s">
        <v>2</v>
      </c>
      <c r="D2" s="4" t="s">
        <v>3</v>
      </c>
      <c r="F2" s="4" t="s">
        <v>0</v>
      </c>
      <c r="G2" s="4" t="s">
        <v>1</v>
      </c>
      <c r="H2" s="4" t="s">
        <v>2</v>
      </c>
      <c r="I2" s="4" t="s">
        <v>3</v>
      </c>
      <c r="K2" s="4" t="s">
        <v>0</v>
      </c>
      <c r="L2" s="4" t="s">
        <v>1</v>
      </c>
      <c r="M2" s="4" t="s">
        <v>2</v>
      </c>
      <c r="N2" s="4" t="s">
        <v>3</v>
      </c>
      <c r="P2" s="7"/>
      <c r="Q2" s="4" t="s">
        <v>0</v>
      </c>
      <c r="R2" s="4" t="s">
        <v>1</v>
      </c>
      <c r="S2" s="7"/>
      <c r="T2" s="7"/>
      <c r="V2" s="4" t="s">
        <v>0</v>
      </c>
      <c r="W2" s="4" t="s">
        <v>1</v>
      </c>
      <c r="X2" s="4" t="s">
        <v>2</v>
      </c>
      <c r="Y2" s="4" t="s">
        <v>3</v>
      </c>
      <c r="AA2" s="4" t="s">
        <v>0</v>
      </c>
      <c r="AB2" s="4" t="s">
        <v>1</v>
      </c>
      <c r="AC2" s="4" t="s">
        <v>2</v>
      </c>
      <c r="AD2" s="4" t="s">
        <v>3</v>
      </c>
      <c r="AF2" s="3"/>
      <c r="AG2" s="4" t="s">
        <v>0</v>
      </c>
      <c r="AH2" s="4" t="s">
        <v>1</v>
      </c>
      <c r="AI2" s="3"/>
      <c r="AJ2" s="3"/>
      <c r="AL2" s="4" t="s">
        <v>0</v>
      </c>
      <c r="AM2" s="4" t="s">
        <v>1</v>
      </c>
      <c r="AN2" s="4" t="s">
        <v>2</v>
      </c>
      <c r="AO2" s="4" t="s">
        <v>3</v>
      </c>
      <c r="AQ2" s="4" t="s">
        <v>0</v>
      </c>
      <c r="AR2" s="4" t="s">
        <v>1</v>
      </c>
      <c r="AS2" s="4" t="s">
        <v>2</v>
      </c>
      <c r="AT2" s="4" t="s">
        <v>3</v>
      </c>
      <c r="AV2" s="4" t="s">
        <v>0</v>
      </c>
      <c r="AW2" s="4" t="s">
        <v>1</v>
      </c>
      <c r="AX2" s="4" t="s">
        <v>2</v>
      </c>
      <c r="AY2" s="4" t="s">
        <v>3</v>
      </c>
      <c r="BA2" s="4" t="s">
        <v>0</v>
      </c>
      <c r="BB2" s="4" t="s">
        <v>1</v>
      </c>
      <c r="BC2" s="4" t="s">
        <v>2</v>
      </c>
      <c r="BD2" s="4" t="s">
        <v>3</v>
      </c>
    </row>
    <row r="3" spans="1:56" ht="15">
      <c r="A3" s="2">
        <v>45</v>
      </c>
      <c r="B3" s="2">
        <v>1.2</v>
      </c>
      <c r="C3" s="2">
        <f>0.000003*(A3)^3.4538</f>
        <v>1.5381073050647784</v>
      </c>
      <c r="D3" s="2">
        <f>B3/C3</f>
        <v>0.7801796376940432</v>
      </c>
      <c r="F3" s="2">
        <v>176</v>
      </c>
      <c r="G3" s="2">
        <v>67.6</v>
      </c>
      <c r="H3" s="2">
        <f>0.00002*(F3)^2.9321</f>
        <v>76.75341168806305</v>
      </c>
      <c r="I3" s="2">
        <f>G3/H3</f>
        <v>0.8807426082209369</v>
      </c>
      <c r="K3" s="2">
        <v>470</v>
      </c>
      <c r="L3" s="2">
        <v>1775</v>
      </c>
      <c r="M3" s="2">
        <f>0.00008*(K3)^2.7507</f>
        <v>1791.552605101305</v>
      </c>
      <c r="N3" s="2">
        <f>L3/M3</f>
        <v>0.9907607484959288</v>
      </c>
      <c r="P3" s="5"/>
      <c r="Q3" s="2">
        <v>95</v>
      </c>
      <c r="R3" s="2">
        <v>19.1</v>
      </c>
      <c r="S3" s="5"/>
      <c r="T3" s="5"/>
      <c r="V3" s="2">
        <v>65</v>
      </c>
      <c r="W3" s="2">
        <v>2.7</v>
      </c>
      <c r="X3" s="2">
        <f>0.000006*(V3)^3.1267</f>
        <v>2.7963236939706726</v>
      </c>
      <c r="Y3" s="2">
        <f>W3/X3</f>
        <v>0.9655534535653502</v>
      </c>
      <c r="AA3" s="2">
        <v>50</v>
      </c>
      <c r="AB3" s="2">
        <v>1</v>
      </c>
      <c r="AC3" s="2">
        <f>0.000009*(AA3)^3.0175</f>
        <v>1.204715498517857</v>
      </c>
      <c r="AD3" s="2">
        <f>AB3/AC3</f>
        <v>0.8300714992297225</v>
      </c>
      <c r="AF3" s="5"/>
      <c r="AG3" s="2">
        <v>161</v>
      </c>
      <c r="AH3" s="2">
        <v>86.9</v>
      </c>
      <c r="AL3" s="2">
        <v>57</v>
      </c>
      <c r="AM3" s="2">
        <v>1.8</v>
      </c>
      <c r="AN3" s="2">
        <f>0.00001*(AL3)^2.9854</f>
        <v>1.7457771069578156</v>
      </c>
      <c r="AO3" s="2">
        <f>AM3/AN3</f>
        <v>1.0310594593239186</v>
      </c>
      <c r="AQ3" s="2">
        <v>48</v>
      </c>
      <c r="AR3" s="2">
        <v>1.1</v>
      </c>
      <c r="AS3" s="2">
        <f>0.000009*(AQ3)^3.046</f>
        <v>1.189332587083664</v>
      </c>
      <c r="AT3" s="2">
        <f>AR3/AS3</f>
        <v>0.9248884726998742</v>
      </c>
      <c r="AV3" s="2">
        <v>55</v>
      </c>
      <c r="AW3" s="2">
        <v>2.9</v>
      </c>
      <c r="AX3" s="2">
        <f>0.00001*(AV3)^3.0526</f>
        <v>2.0541452327196135</v>
      </c>
      <c r="AY3" s="2">
        <f>AW3/AX3</f>
        <v>1.4117794369196113</v>
      </c>
      <c r="BA3" s="2">
        <v>45</v>
      </c>
      <c r="BB3" s="2">
        <v>1</v>
      </c>
      <c r="BC3" s="2">
        <f>0.00001*(BA3)^3.0075</f>
        <v>0.9376410988841168</v>
      </c>
      <c r="BD3" s="2">
        <f>BB3/BC3</f>
        <v>1.0665061516502383</v>
      </c>
    </row>
    <row r="4" spans="1:56" ht="15">
      <c r="A4" s="2">
        <v>54</v>
      </c>
      <c r="B4" s="2">
        <v>3.2</v>
      </c>
      <c r="C4" s="2">
        <f>0.000003*(A4)^3.4538</f>
        <v>2.8871066190136205</v>
      </c>
      <c r="D4" s="2">
        <f>B4/C4</f>
        <v>1.108376108774701</v>
      </c>
      <c r="F4" s="2">
        <v>220</v>
      </c>
      <c r="G4" s="2">
        <v>105</v>
      </c>
      <c r="H4" s="2">
        <f>0.00002*(F4)^2.9321</f>
        <v>147.65478926186398</v>
      </c>
      <c r="I4" s="2">
        <f>G4/H4</f>
        <v>0.7111181460818299</v>
      </c>
      <c r="K4" s="2">
        <v>500</v>
      </c>
      <c r="L4" s="2">
        <v>2000</v>
      </c>
      <c r="M4" s="2">
        <f>0.00008*(K4)^2.7507</f>
        <v>2123.9621733362706</v>
      </c>
      <c r="N4" s="2">
        <f>L4/M4</f>
        <v>0.9416363554433959</v>
      </c>
      <c r="P4" s="5"/>
      <c r="Q4" s="2">
        <v>100</v>
      </c>
      <c r="R4" s="2">
        <v>20</v>
      </c>
      <c r="S4" s="5"/>
      <c r="T4" s="5"/>
      <c r="V4" s="2">
        <v>70</v>
      </c>
      <c r="W4" s="2">
        <v>3.3</v>
      </c>
      <c r="X4" s="2">
        <f>0.000006*(V4)^3.1267</f>
        <v>3.525488416645238</v>
      </c>
      <c r="Y4" s="2">
        <f>W4/X4</f>
        <v>0.9360405169449381</v>
      </c>
      <c r="AA4" s="2">
        <v>55</v>
      </c>
      <c r="AB4" s="2">
        <v>1.8</v>
      </c>
      <c r="AC4" s="2">
        <f>0.000009*(AA4)^3.0175</f>
        <v>1.6061530434915536</v>
      </c>
      <c r="AD4" s="2">
        <f>AB4/AC4</f>
        <v>1.1206902152282139</v>
      </c>
      <c r="AL4" s="2">
        <v>57</v>
      </c>
      <c r="AM4" s="2">
        <v>1.9</v>
      </c>
      <c r="AN4" s="2">
        <f>0.00001*(AL4)^2.9854</f>
        <v>1.7457771069578156</v>
      </c>
      <c r="AO4" s="2">
        <f>AM4/AN4</f>
        <v>1.0883405403974695</v>
      </c>
      <c r="AQ4" s="2">
        <v>50</v>
      </c>
      <c r="AR4" s="2">
        <v>1.5</v>
      </c>
      <c r="AS4" s="2">
        <f>0.000009*(AQ4)^3.046</f>
        <v>1.346806310582608</v>
      </c>
      <c r="AT4" s="2">
        <f>AR4/AS4</f>
        <v>1.1137458951696795</v>
      </c>
      <c r="AV4" s="2">
        <v>62</v>
      </c>
      <c r="AW4" s="2">
        <v>3.5</v>
      </c>
      <c r="AX4" s="2">
        <f>0.00001*(AV4)^3.0526</f>
        <v>2.961112252746354</v>
      </c>
      <c r="AY4" s="2">
        <f>AW4/AX4</f>
        <v>1.1819882872572094</v>
      </c>
      <c r="BA4" s="2">
        <v>45</v>
      </c>
      <c r="BB4" s="2">
        <v>2.1</v>
      </c>
      <c r="BC4" s="2">
        <f>0.00001*(BA4)^3.0075</f>
        <v>0.9376410988841168</v>
      </c>
      <c r="BD4" s="2">
        <f>BB4/BC4</f>
        <v>2.2396629184655006</v>
      </c>
    </row>
    <row r="5" spans="1:56" ht="15">
      <c r="A5" s="2">
        <v>56</v>
      </c>
      <c r="B5" s="2">
        <v>3.6</v>
      </c>
      <c r="C5" s="2">
        <f>0.000003*(A5)^3.4538</f>
        <v>3.273505405423344</v>
      </c>
      <c r="D5" s="2">
        <f>B5/C5</f>
        <v>1.0997385231243975</v>
      </c>
      <c r="F5" s="2">
        <v>306</v>
      </c>
      <c r="G5" s="2">
        <v>355</v>
      </c>
      <c r="H5" s="2">
        <f>0.00002*(F5)^2.9321</f>
        <v>388.52036695349113</v>
      </c>
      <c r="I5" s="2">
        <f>G5/H5</f>
        <v>0.9137230122159753</v>
      </c>
      <c r="K5" s="2">
        <v>520</v>
      </c>
      <c r="L5" s="2">
        <v>2600</v>
      </c>
      <c r="M5" s="2">
        <f>0.00008*(K5)^2.7507</f>
        <v>2365.9217912034214</v>
      </c>
      <c r="N5" s="2">
        <f>L5/M5</f>
        <v>1.0989374245872747</v>
      </c>
      <c r="V5" s="2">
        <v>70</v>
      </c>
      <c r="W5" s="2">
        <v>3.6</v>
      </c>
      <c r="X5" s="2">
        <f>0.000006*(V5)^3.1267</f>
        <v>3.525488416645238</v>
      </c>
      <c r="Y5" s="2">
        <f>W5/X5</f>
        <v>1.021135109394478</v>
      </c>
      <c r="AA5" s="2">
        <v>59</v>
      </c>
      <c r="AB5" s="2">
        <v>2.1</v>
      </c>
      <c r="AC5" s="2">
        <f>0.000009*(AA5)^3.0175</f>
        <v>1.9851277234122862</v>
      </c>
      <c r="AD5" s="2">
        <f>AB5/AC5</f>
        <v>1.057866441152843</v>
      </c>
      <c r="AL5" s="2">
        <v>60</v>
      </c>
      <c r="AM5" s="2">
        <v>2.5</v>
      </c>
      <c r="AN5" s="2">
        <f>0.00001*(AL5)^2.9854</f>
        <v>2.0346641961221525</v>
      </c>
      <c r="AO5" s="2">
        <f>AM5/AN5</f>
        <v>1.2287039820943066</v>
      </c>
      <c r="AQ5" s="2">
        <v>52</v>
      </c>
      <c r="AR5" s="2">
        <v>1.8</v>
      </c>
      <c r="AS5" s="2">
        <f>0.000009*(AQ5)^3.046</f>
        <v>1.5177096452981254</v>
      </c>
      <c r="AT5" s="2">
        <f>AR5/AS5</f>
        <v>1.1859976020949805</v>
      </c>
      <c r="AV5" s="2">
        <v>65</v>
      </c>
      <c r="AW5" s="2">
        <v>3.2</v>
      </c>
      <c r="AX5" s="2">
        <f>0.00001*(AV5)^3.0526</f>
        <v>3.4205765376026664</v>
      </c>
      <c r="AY5" s="2">
        <f>AW5/AX5</f>
        <v>0.9355148071742143</v>
      </c>
      <c r="BA5" s="2">
        <v>54</v>
      </c>
      <c r="BB5" s="2">
        <v>2.1</v>
      </c>
      <c r="BC5" s="2">
        <f>0.00001*(BA5)^3.0075</f>
        <v>1.6224608746561013</v>
      </c>
      <c r="BD5" s="2">
        <f>BB5/BC5</f>
        <v>1.2943301331966595</v>
      </c>
    </row>
    <row r="6" spans="1:56" ht="15">
      <c r="A6" s="2">
        <v>76</v>
      </c>
      <c r="B6" s="2">
        <v>9.3</v>
      </c>
      <c r="C6" s="2">
        <f>0.000003*(A6)^3.4538</f>
        <v>9.398861278801032</v>
      </c>
      <c r="D6" s="2">
        <f>B6/C6</f>
        <v>0.9894815684721285</v>
      </c>
      <c r="F6" s="2">
        <v>320</v>
      </c>
      <c r="G6" s="2">
        <v>375</v>
      </c>
      <c r="H6" s="2">
        <f>0.00002*(F6)^2.9321</f>
        <v>442.97605087637817</v>
      </c>
      <c r="I6" s="2">
        <f>G6/H6</f>
        <v>0.8465468940320923</v>
      </c>
      <c r="K6" s="2">
        <v>530</v>
      </c>
      <c r="L6" s="2">
        <v>2650</v>
      </c>
      <c r="M6" s="2">
        <f>0.00008*(K6)^2.7507</f>
        <v>2493.1914076534135</v>
      </c>
      <c r="N6" s="2">
        <f>L6/M6</f>
        <v>1.06289472676074</v>
      </c>
      <c r="V6" s="2">
        <v>73</v>
      </c>
      <c r="W6" s="2">
        <v>3.1</v>
      </c>
      <c r="X6" s="2">
        <f>0.000006*(V6)^3.1267</f>
        <v>4.019785109695247</v>
      </c>
      <c r="Y6" s="2">
        <f>W6/X6</f>
        <v>0.7711855025591209</v>
      </c>
      <c r="AA6" s="2">
        <v>62</v>
      </c>
      <c r="AB6" s="2">
        <v>2.6</v>
      </c>
      <c r="AC6" s="2">
        <f>0.000009*(AA6)^3.0175</f>
        <v>2.3056024900087424</v>
      </c>
      <c r="AD6" s="2">
        <f>AB6/AC6</f>
        <v>1.1276878869046247</v>
      </c>
      <c r="AL6" s="2">
        <v>62</v>
      </c>
      <c r="AM6" s="2">
        <v>2.5</v>
      </c>
      <c r="AN6" s="2">
        <f>0.00001*(AL6)^2.9854</f>
        <v>2.243913698503282</v>
      </c>
      <c r="AO6" s="2">
        <f>AM6/AN6</f>
        <v>1.1141248443144363</v>
      </c>
      <c r="AQ6" s="2">
        <v>53</v>
      </c>
      <c r="AR6" s="2">
        <v>1.4</v>
      </c>
      <c r="AS6" s="2">
        <f>0.000009*(AQ6)^3.046</f>
        <v>1.6083731270945485</v>
      </c>
      <c r="AT6" s="2">
        <f>AR6/AS6</f>
        <v>0.8704447844941522</v>
      </c>
      <c r="AV6" s="2">
        <v>132</v>
      </c>
      <c r="AW6" s="2">
        <v>37</v>
      </c>
      <c r="AX6" s="2">
        <f>0.00001*(AV6)^3.0526</f>
        <v>29.734728840586513</v>
      </c>
      <c r="AY6" s="2">
        <f>AW6/AX6</f>
        <v>1.2443362170330854</v>
      </c>
      <c r="BA6" s="2">
        <v>55</v>
      </c>
      <c r="BB6" s="2">
        <v>1.9</v>
      </c>
      <c r="BC6" s="2">
        <f>0.00001*(BA6)^3.0075</f>
        <v>1.71451302458406</v>
      </c>
      <c r="BD6" s="2">
        <f>BB6/BC6</f>
        <v>1.1081863903955695</v>
      </c>
    </row>
    <row r="7" spans="1:56" ht="15">
      <c r="A7" s="2">
        <v>80</v>
      </c>
      <c r="B7" s="2">
        <v>9.3</v>
      </c>
      <c r="C7" s="2">
        <f>0.000003*(A7)^3.4538</f>
        <v>11.22053208123934</v>
      </c>
      <c r="D7" s="2">
        <f>B7/C7</f>
        <v>0.8288376997334684</v>
      </c>
      <c r="F7" s="2">
        <v>370</v>
      </c>
      <c r="G7" s="2">
        <v>648</v>
      </c>
      <c r="H7" s="2">
        <f>0.00002*(F7)^2.9321</f>
        <v>678.0383694319787</v>
      </c>
      <c r="I7" s="2">
        <f>G7/H7</f>
        <v>0.9556981274420456</v>
      </c>
      <c r="K7" s="2">
        <v>675</v>
      </c>
      <c r="L7" s="2">
        <v>4000</v>
      </c>
      <c r="M7" s="2">
        <f>0.00008*(K7)^2.7507</f>
        <v>4849.041208855249</v>
      </c>
      <c r="N7" s="2">
        <f>L7/M7</f>
        <v>0.8249053426675891</v>
      </c>
      <c r="V7" s="2">
        <v>80</v>
      </c>
      <c r="W7" s="2">
        <v>4.3</v>
      </c>
      <c r="X7" s="2">
        <f>0.000006*(V7)^3.1267</f>
        <v>5.352327911417953</v>
      </c>
      <c r="Y7" s="2">
        <f>W7/X7</f>
        <v>0.8033887443306574</v>
      </c>
      <c r="AA7" s="2">
        <v>63</v>
      </c>
      <c r="AB7" s="2">
        <v>2.6</v>
      </c>
      <c r="AC7" s="2">
        <f>0.000009*(AA7)^3.0175</f>
        <v>2.4196503741955784</v>
      </c>
      <c r="AD7" s="2">
        <f>AB7/AC7</f>
        <v>1.074535407151283</v>
      </c>
      <c r="AL7" s="2">
        <v>63</v>
      </c>
      <c r="AM7" s="2">
        <v>2.6</v>
      </c>
      <c r="AN7" s="2">
        <f>0.00001*(AL7)^2.9854</f>
        <v>2.3537009159031763</v>
      </c>
      <c r="AO7" s="2">
        <f>AM7/AN7</f>
        <v>1.1046433225362928</v>
      </c>
      <c r="AQ7" s="2">
        <v>55</v>
      </c>
      <c r="AR7" s="2">
        <v>1.5</v>
      </c>
      <c r="AS7" s="2">
        <f>0.000009*(AQ7)^3.046</f>
        <v>1.8004756888827396</v>
      </c>
      <c r="AT7" s="2">
        <f>AR7/AS7</f>
        <v>0.8331131651829214</v>
      </c>
      <c r="AV7" s="2">
        <v>183</v>
      </c>
      <c r="AW7" s="2">
        <v>94.2</v>
      </c>
      <c r="AX7" s="2">
        <f>0.00001*(AV7)^3.0526</f>
        <v>80.60429735843876</v>
      </c>
      <c r="AY7" s="2">
        <f>AW7/AX7</f>
        <v>1.1686721811009977</v>
      </c>
      <c r="BA7" s="2">
        <v>80</v>
      </c>
      <c r="BB7" s="2">
        <v>5.8</v>
      </c>
      <c r="BC7" s="2">
        <f>0.00001*(BA7)^3.0075</f>
        <v>5.2910654759453335</v>
      </c>
      <c r="BD7" s="2">
        <f>BB7/BC7</f>
        <v>1.0961875309176243</v>
      </c>
    </row>
    <row r="8" spans="1:56" ht="15">
      <c r="A8" s="2">
        <v>88</v>
      </c>
      <c r="B8" s="2">
        <v>14.7</v>
      </c>
      <c r="C8" s="2">
        <f>0.000003*(A8)^3.4538</f>
        <v>15.594645537302815</v>
      </c>
      <c r="D8" s="2">
        <f>B8/C8</f>
        <v>0.9426312361404561</v>
      </c>
      <c r="F8" s="2">
        <v>440</v>
      </c>
      <c r="G8" s="2">
        <v>821</v>
      </c>
      <c r="H8" s="2">
        <f>0.00002*(F8)^2.9321</f>
        <v>1126.931681448177</v>
      </c>
      <c r="I8" s="2">
        <f>G8/H8</f>
        <v>0.7285268606034433</v>
      </c>
      <c r="K8" s="2">
        <v>685</v>
      </c>
      <c r="L8" s="2">
        <v>4900</v>
      </c>
      <c r="M8" s="2">
        <f>0.00008*(K8)^2.7507</f>
        <v>5049.217072579843</v>
      </c>
      <c r="N8" s="2">
        <f>L8/M8</f>
        <v>0.9704474831573041</v>
      </c>
      <c r="V8" s="2">
        <v>85</v>
      </c>
      <c r="W8" s="2">
        <v>6.2</v>
      </c>
      <c r="X8" s="2">
        <f>0.000006*(V8)^3.1267</f>
        <v>6.4694208730527665</v>
      </c>
      <c r="Y8" s="2">
        <f>W8/X8</f>
        <v>0.9583547154622462</v>
      </c>
      <c r="AA8" s="2">
        <v>146</v>
      </c>
      <c r="AB8" s="2">
        <v>36.8</v>
      </c>
      <c r="AC8" s="2">
        <f>0.000009*(AA8)^3.0175</f>
        <v>30.561681948843407</v>
      </c>
      <c r="AD8" s="2">
        <f>AB8/AC8</f>
        <v>1.2041222096872413</v>
      </c>
      <c r="AL8" s="2">
        <v>80</v>
      </c>
      <c r="AM8" s="2">
        <v>7.1</v>
      </c>
      <c r="AN8" s="2">
        <f>0.00001*(AL8)^2.9854</f>
        <v>4.802693230191637</v>
      </c>
      <c r="AO8" s="2">
        <f>AM8/AN8</f>
        <v>1.4783371870113586</v>
      </c>
      <c r="AQ8" s="2">
        <v>55</v>
      </c>
      <c r="AR8" s="2">
        <v>1.6</v>
      </c>
      <c r="AS8" s="2">
        <f>0.000009*(AQ8)^3.046</f>
        <v>1.8004756888827396</v>
      </c>
      <c r="AT8" s="2">
        <f>AR8/AS8</f>
        <v>0.8886540428617828</v>
      </c>
      <c r="BA8" s="2">
        <v>87</v>
      </c>
      <c r="BB8" s="2">
        <v>10.1</v>
      </c>
      <c r="BC8" s="2">
        <f>0.00001*(BA8)^3.0075</f>
        <v>6.809326399843124</v>
      </c>
      <c r="BD8" s="2">
        <f>BB8/BC8</f>
        <v>1.4832597832632441</v>
      </c>
    </row>
    <row r="9" spans="1:56" ht="15">
      <c r="A9" s="2">
        <v>90</v>
      </c>
      <c r="B9" s="2">
        <v>14.6</v>
      </c>
      <c r="C9" s="2">
        <f>0.000003*(A9)^3.4538</f>
        <v>16.853264385139656</v>
      </c>
      <c r="D9" s="2">
        <f>B9/C9</f>
        <v>0.8663010124539154</v>
      </c>
      <c r="K9" s="2">
        <v>695</v>
      </c>
      <c r="L9" s="2">
        <v>6500</v>
      </c>
      <c r="M9" s="2">
        <f>0.00008*(K9)^2.7507</f>
        <v>5254.574924444571</v>
      </c>
      <c r="N9" s="2">
        <f>L9/M9</f>
        <v>1.2370172836934237</v>
      </c>
      <c r="V9" s="2">
        <v>90</v>
      </c>
      <c r="W9" s="2">
        <v>16.2</v>
      </c>
      <c r="X9" s="2">
        <f>0.000006*(V9)^3.1267</f>
        <v>7.735373790997486</v>
      </c>
      <c r="Y9" s="2">
        <f>W9/X9</f>
        <v>2.094275006962655</v>
      </c>
      <c r="AA9" s="2">
        <v>175</v>
      </c>
      <c r="AB9" s="2">
        <v>59.8</v>
      </c>
      <c r="AC9" s="2">
        <f>0.000009*(AA9)^3.0175</f>
        <v>52.7970699439263</v>
      </c>
      <c r="AD9" s="2">
        <f>AB9/AC9</f>
        <v>1.1326386116409723</v>
      </c>
      <c r="AL9" s="2">
        <v>86</v>
      </c>
      <c r="AM9" s="2">
        <v>6</v>
      </c>
      <c r="AN9" s="2">
        <f>0.00001*(AL9)^2.9854</f>
        <v>5.960074334702448</v>
      </c>
      <c r="AO9" s="2">
        <f>AM9/AN9</f>
        <v>1.0066988535805814</v>
      </c>
      <c r="AQ9" s="2">
        <v>55</v>
      </c>
      <c r="AR9" s="2">
        <v>2.2</v>
      </c>
      <c r="AS9" s="2">
        <f>0.000009*(AQ9)^3.046</f>
        <v>1.8004756888827396</v>
      </c>
      <c r="AT9" s="2">
        <f>AR9/AS9</f>
        <v>1.2218993089349515</v>
      </c>
      <c r="BA9" s="2">
        <v>88</v>
      </c>
      <c r="BB9" s="2">
        <v>8.6</v>
      </c>
      <c r="BC9" s="2">
        <f>0.00001*(BA9)^3.0075</f>
        <v>7.0474440470669775</v>
      </c>
      <c r="BD9" s="2">
        <f>BB9/BC9</f>
        <v>1.220300571748302</v>
      </c>
    </row>
    <row r="10" spans="1:56" ht="15">
      <c r="A10" s="2">
        <v>90</v>
      </c>
      <c r="B10" s="2">
        <v>16.5</v>
      </c>
      <c r="C10" s="2">
        <f>0.000003*(A10)^3.4538</f>
        <v>16.853264385139656</v>
      </c>
      <c r="D10" s="2">
        <f>B10/C10</f>
        <v>0.9790388154444936</v>
      </c>
      <c r="V10" s="2">
        <v>100</v>
      </c>
      <c r="W10" s="2">
        <v>12.3</v>
      </c>
      <c r="X10" s="2">
        <f>0.000006*(V10)^3.1267</f>
        <v>10.753534936176464</v>
      </c>
      <c r="Y10" s="2">
        <f>W10/X10</f>
        <v>1.1438099260384602</v>
      </c>
      <c r="AA10" s="2">
        <v>204</v>
      </c>
      <c r="AB10" s="2">
        <v>109</v>
      </c>
      <c r="AC10" s="2">
        <f>0.000009*(AA10)^3.0175</f>
        <v>83.8593592327374</v>
      </c>
      <c r="AD10" s="2">
        <f>AB10/AC10</f>
        <v>1.2997952881739654</v>
      </c>
      <c r="AL10" s="2">
        <v>145</v>
      </c>
      <c r="AM10" s="2">
        <v>24.2</v>
      </c>
      <c r="AN10" s="2">
        <f>0.00001*(AL10)^2.9854</f>
        <v>28.3496716941134</v>
      </c>
      <c r="AO10" s="2">
        <f>AM10/AN10</f>
        <v>0.8536254056524031</v>
      </c>
      <c r="AQ10" s="2">
        <v>56</v>
      </c>
      <c r="AR10" s="2">
        <v>2.2</v>
      </c>
      <c r="AS10" s="2">
        <f>0.000009*(AQ10)^3.046</f>
        <v>1.9020557393604012</v>
      </c>
      <c r="AT10" s="2">
        <f>AR10/AS10</f>
        <v>1.1566432857218936</v>
      </c>
      <c r="BA10" s="2">
        <v>92</v>
      </c>
      <c r="BB10" s="2">
        <v>9.8</v>
      </c>
      <c r="BC10" s="2">
        <f>0.00001*(BA10)^3.0075</f>
        <v>8.05548866234167</v>
      </c>
      <c r="BD10" s="2">
        <f>BB10/BC10</f>
        <v>1.2165618264492988</v>
      </c>
    </row>
    <row r="11" spans="1:56" ht="15">
      <c r="A11" s="2">
        <v>91</v>
      </c>
      <c r="B11" s="2">
        <v>25.6</v>
      </c>
      <c r="C11" s="2">
        <f>0.000003*(A11)^3.4538</f>
        <v>17.508881987418683</v>
      </c>
      <c r="D11" s="2">
        <f>B11/C11</f>
        <v>1.4621150578543698</v>
      </c>
      <c r="V11" s="2">
        <v>109</v>
      </c>
      <c r="W11" s="2">
        <v>14.2</v>
      </c>
      <c r="X11" s="2">
        <f>0.000006*(V11)^3.1267</f>
        <v>14.079028286840748</v>
      </c>
      <c r="Y11" s="2">
        <f>W11/X11</f>
        <v>1.0085923339803444</v>
      </c>
      <c r="AA11" s="2">
        <v>217</v>
      </c>
      <c r="AB11" s="2">
        <v>99</v>
      </c>
      <c r="AC11" s="2">
        <f>0.000009*(AA11)^3.0175</f>
        <v>101.04381995387574</v>
      </c>
      <c r="AD11" s="2">
        <f>AB11/AC11</f>
        <v>0.9797729346059096</v>
      </c>
      <c r="AL11" s="2">
        <v>154</v>
      </c>
      <c r="AM11" s="2">
        <v>63</v>
      </c>
      <c r="AN11" s="2">
        <f>0.00001*(AL11)^2.9854</f>
        <v>33.93316430595419</v>
      </c>
      <c r="AO11" s="2">
        <f>AM11/AN11</f>
        <v>1.8565907803931359</v>
      </c>
      <c r="AQ11" s="2">
        <v>62</v>
      </c>
      <c r="AR11" s="2">
        <v>2.2</v>
      </c>
      <c r="AS11" s="2">
        <f>0.000009*(AQ11)^3.046</f>
        <v>2.5933885892898134</v>
      </c>
      <c r="AT11" s="2">
        <f>AR11/AS11</f>
        <v>0.848310973945659</v>
      </c>
      <c r="BA11" s="2">
        <v>94</v>
      </c>
      <c r="BB11" s="2">
        <v>7.6</v>
      </c>
      <c r="BC11" s="2">
        <f>0.00001*(BA11)^3.0075</f>
        <v>8.593736231448217</v>
      </c>
      <c r="BD11" s="2">
        <f>BB11/BC11</f>
        <v>0.8843650532568472</v>
      </c>
    </row>
    <row r="12" spans="1:56" ht="15">
      <c r="A12" s="2">
        <v>92</v>
      </c>
      <c r="B12" s="2">
        <v>19.3</v>
      </c>
      <c r="C12" s="2">
        <f>0.000003*(A12)^3.4538</f>
        <v>18.182418634753773</v>
      </c>
      <c r="D12" s="2">
        <f>B12/C12</f>
        <v>1.0614649452141691</v>
      </c>
      <c r="V12" s="2">
        <v>111</v>
      </c>
      <c r="W12" s="2">
        <v>16.4</v>
      </c>
      <c r="X12" s="2">
        <f>0.000006*(V12)^3.1267</f>
        <v>14.902619333663923</v>
      </c>
      <c r="Y12" s="2">
        <f>W12/X12</f>
        <v>1.1004776833394383</v>
      </c>
      <c r="AA12" s="2">
        <v>230</v>
      </c>
      <c r="AB12" s="2">
        <v>131</v>
      </c>
      <c r="AC12" s="2">
        <f>0.000009*(AA12)^3.0175</f>
        <v>120.43598103654563</v>
      </c>
      <c r="AD12" s="2">
        <f>AB12/AC12</f>
        <v>1.0877148080875332</v>
      </c>
      <c r="AL12" s="2">
        <v>175</v>
      </c>
      <c r="AM12" s="2">
        <v>44.7</v>
      </c>
      <c r="AN12" s="2">
        <f>0.00001*(AL12)^2.9854</f>
        <v>49.70107594102509</v>
      </c>
      <c r="AO12" s="2">
        <f>AM12/AN12</f>
        <v>0.8993769079172587</v>
      </c>
      <c r="AQ12" s="2">
        <v>65</v>
      </c>
      <c r="AR12" s="2">
        <v>2.9</v>
      </c>
      <c r="AS12" s="2">
        <f>0.000009*(AQ12)^3.046</f>
        <v>2.994860471910589</v>
      </c>
      <c r="AT12" s="2">
        <f>AR12/AS12</f>
        <v>0.9683255788373766</v>
      </c>
      <c r="BA12" s="2">
        <v>97</v>
      </c>
      <c r="BB12" s="2">
        <v>13</v>
      </c>
      <c r="BC12" s="2">
        <f>0.00001*(BA12)^3.0075</f>
        <v>9.4453050966113</v>
      </c>
      <c r="BD12" s="2">
        <f>BB12/BC12</f>
        <v>1.3763451648231058</v>
      </c>
    </row>
    <row r="13" spans="1:56" ht="15">
      <c r="A13" s="2">
        <v>98</v>
      </c>
      <c r="B13" s="2">
        <v>23.9</v>
      </c>
      <c r="C13" s="2">
        <f>0.000003*(A13)^3.4538</f>
        <v>22.616108288945902</v>
      </c>
      <c r="D13" s="2">
        <f>B13/C13</f>
        <v>1.0567689053594436</v>
      </c>
      <c r="V13" s="2">
        <v>112</v>
      </c>
      <c r="W13" s="2">
        <v>15.2</v>
      </c>
      <c r="X13" s="2">
        <f>0.000006*(V13)^3.1267</f>
        <v>15.326438323644615</v>
      </c>
      <c r="Y13" s="2">
        <f>W13/X13</f>
        <v>0.9917503126966195</v>
      </c>
      <c r="AA13" s="2">
        <v>236</v>
      </c>
      <c r="AB13" s="2">
        <v>122</v>
      </c>
      <c r="AC13" s="2">
        <f>0.000009*(AA13)^3.0175</f>
        <v>130.16807383127244</v>
      </c>
      <c r="AD13" s="2">
        <f>AB13/AC13</f>
        <v>0.9372497910519892</v>
      </c>
      <c r="AL13" s="2">
        <v>196</v>
      </c>
      <c r="AM13" s="2">
        <v>70.9</v>
      </c>
      <c r="AN13" s="2">
        <f>0.00001*(AL13)^2.9854</f>
        <v>69.7109940157968</v>
      </c>
      <c r="AO13" s="2">
        <f>AM13/AN13</f>
        <v>1.0170562190510979</v>
      </c>
      <c r="AQ13" s="2">
        <v>70</v>
      </c>
      <c r="AR13" s="2">
        <v>4.6</v>
      </c>
      <c r="AS13" s="2">
        <f>0.000009*(AQ13)^3.046</f>
        <v>3.7532815099571937</v>
      </c>
      <c r="AT13" s="2">
        <f>AR13/AS13</f>
        <v>1.225594186792683</v>
      </c>
      <c r="BA13" s="2">
        <v>100</v>
      </c>
      <c r="BB13" s="2">
        <v>11.5</v>
      </c>
      <c r="BC13" s="2">
        <f>0.00001*(BA13)^3.0075</f>
        <v>10.35142166679345</v>
      </c>
      <c r="BD13" s="2">
        <f>BB13/BC13</f>
        <v>1.110958510838284</v>
      </c>
    </row>
    <row r="14" spans="1:56" ht="15">
      <c r="A14" s="2">
        <v>98</v>
      </c>
      <c r="B14" s="2">
        <v>24.6</v>
      </c>
      <c r="C14" s="2">
        <f>0.000003*(A14)^3.4538</f>
        <v>22.616108288945902</v>
      </c>
      <c r="D14" s="2">
        <f>B14/C14</f>
        <v>1.087720295892984</v>
      </c>
      <c r="V14" s="2">
        <v>114</v>
      </c>
      <c r="W14" s="2">
        <v>12.7</v>
      </c>
      <c r="X14" s="2">
        <f>0.000006*(V14)^3.1267</f>
        <v>16.198531660000214</v>
      </c>
      <c r="Y14" s="2">
        <f>W14/X14</f>
        <v>0.7840216796538849</v>
      </c>
      <c r="AA14" s="2">
        <v>239</v>
      </c>
      <c r="AB14" s="2">
        <v>118</v>
      </c>
      <c r="AC14" s="2">
        <f>0.000009*(AA14)^3.0175</f>
        <v>135.22536910630785</v>
      </c>
      <c r="AD14" s="2">
        <f>AB14/AC14</f>
        <v>0.8726173260228555</v>
      </c>
      <c r="AL14" s="2">
        <v>208</v>
      </c>
      <c r="AM14" s="2">
        <v>83.2</v>
      </c>
      <c r="AN14" s="2">
        <f>0.00001*(AL14)^2.9854</f>
        <v>83.24272337805039</v>
      </c>
      <c r="AO14" s="2">
        <f>AM14/AN14</f>
        <v>0.9994867614090861</v>
      </c>
      <c r="AQ14" s="2">
        <v>80</v>
      </c>
      <c r="AR14" s="2">
        <v>5.2</v>
      </c>
      <c r="AS14" s="2">
        <f>0.000009*(AQ14)^3.046</f>
        <v>5.63708534194635</v>
      </c>
      <c r="AT14" s="2">
        <f>AR14/AS14</f>
        <v>0.9224625288721574</v>
      </c>
      <c r="BA14" s="2">
        <v>107</v>
      </c>
      <c r="BB14" s="2">
        <v>15.8</v>
      </c>
      <c r="BC14" s="2">
        <f>0.00001*(BA14)^3.0075</f>
        <v>12.68737309863497</v>
      </c>
      <c r="BD14" s="2">
        <f>BB14/BC14</f>
        <v>1.2453326529587057</v>
      </c>
    </row>
    <row r="15" spans="1:56" ht="15">
      <c r="A15" s="2">
        <v>100</v>
      </c>
      <c r="B15" s="2">
        <v>21.5</v>
      </c>
      <c r="C15" s="2">
        <f>0.000003*(A15)^3.4538</f>
        <v>24.25053112170207</v>
      </c>
      <c r="D15" s="2">
        <f>B15/C15</f>
        <v>0.886578520367309</v>
      </c>
      <c r="V15" s="2">
        <v>116</v>
      </c>
      <c r="W15" s="2">
        <v>11.5</v>
      </c>
      <c r="X15" s="2">
        <f>0.000006*(V15)^3.1267</f>
        <v>17.103777777952157</v>
      </c>
      <c r="Y15" s="2">
        <f>W15/X15</f>
        <v>0.6723660789620537</v>
      </c>
      <c r="AA15" s="2">
        <v>240</v>
      </c>
      <c r="AB15" s="2">
        <v>127</v>
      </c>
      <c r="AC15" s="2">
        <f>0.000009*(AA15)^3.0175</f>
        <v>136.93987632454161</v>
      </c>
      <c r="AD15" s="2">
        <f>AB15/AC15</f>
        <v>0.9274143033327668</v>
      </c>
      <c r="AL15" s="2">
        <v>226</v>
      </c>
      <c r="AM15" s="2">
        <v>107</v>
      </c>
      <c r="AN15" s="2">
        <f>0.00001*(AL15)^2.9854</f>
        <v>106.64864309427173</v>
      </c>
      <c r="AO15" s="2">
        <f>AM15/AN15</f>
        <v>1.0032945276708085</v>
      </c>
      <c r="AQ15" s="2">
        <v>80</v>
      </c>
      <c r="AR15" s="2">
        <v>5.7</v>
      </c>
      <c r="AS15" s="2">
        <f>0.000009*(AQ15)^3.046</f>
        <v>5.63708534194635</v>
      </c>
      <c r="AT15" s="2">
        <f>AR15/AS15</f>
        <v>1.0111608489560187</v>
      </c>
      <c r="AX15" s="1" t="s">
        <v>13</v>
      </c>
      <c r="BA15" s="2">
        <v>113</v>
      </c>
      <c r="BB15" s="2">
        <v>19.8</v>
      </c>
      <c r="BC15" s="2">
        <f>0.00001*(BA15)^3.0075</f>
        <v>14.949732396953145</v>
      </c>
      <c r="BD15" s="2">
        <f>BB15/BC15</f>
        <v>1.3244384229938038</v>
      </c>
    </row>
    <row r="16" spans="1:56" ht="15">
      <c r="A16" s="2">
        <v>101</v>
      </c>
      <c r="B16" s="2">
        <v>35.1</v>
      </c>
      <c r="C16" s="2">
        <f>0.000003*(A16)^3.4538</f>
        <v>25.098421902985713</v>
      </c>
      <c r="D16" s="2">
        <f>B16/C16</f>
        <v>1.3984943011825177</v>
      </c>
      <c r="V16" s="2">
        <v>116</v>
      </c>
      <c r="W16" s="2">
        <v>17.7</v>
      </c>
      <c r="X16" s="2">
        <f>0.000006*(V16)^3.1267</f>
        <v>17.103777777952157</v>
      </c>
      <c r="Y16" s="2">
        <f>W16/X16</f>
        <v>1.0348590954459436</v>
      </c>
      <c r="AA16" s="2">
        <v>243</v>
      </c>
      <c r="AB16" s="2">
        <v>124</v>
      </c>
      <c r="AC16" s="2">
        <f>0.000009*(AA16)^3.0175</f>
        <v>142.17048337945332</v>
      </c>
      <c r="AD16" s="2">
        <f>AB16/AC16</f>
        <v>0.8721922937340217</v>
      </c>
      <c r="AL16" s="2">
        <v>232</v>
      </c>
      <c r="AM16" s="2">
        <v>123</v>
      </c>
      <c r="AN16" s="2">
        <f>0.00001*(AL16)^2.9854</f>
        <v>115.32615959391767</v>
      </c>
      <c r="AO16" s="2">
        <f>AM16/AN16</f>
        <v>1.066540327303911</v>
      </c>
      <c r="AQ16" s="2">
        <v>80</v>
      </c>
      <c r="AR16" s="2">
        <v>6</v>
      </c>
      <c r="AS16" s="2">
        <f>0.000009*(AQ16)^3.046</f>
        <v>5.63708534194635</v>
      </c>
      <c r="AT16" s="2">
        <f>AR16/AS16</f>
        <v>1.0643798410063354</v>
      </c>
      <c r="BA16" s="2">
        <v>122</v>
      </c>
      <c r="BB16" s="2">
        <v>22.9</v>
      </c>
      <c r="BC16" s="2">
        <f>0.00001*(BA16)^3.0075</f>
        <v>18.824662157892813</v>
      </c>
      <c r="BD16" s="2">
        <f>BB16/BC16</f>
        <v>1.216489295155742</v>
      </c>
    </row>
    <row r="17" spans="1:56" ht="15">
      <c r="A17" s="2">
        <v>103</v>
      </c>
      <c r="B17" s="2">
        <v>29.8</v>
      </c>
      <c r="C17" s="2">
        <f>0.000003*(A17)^3.4538</f>
        <v>26.857059505504033</v>
      </c>
      <c r="D17" s="2">
        <f>B17/C17</f>
        <v>1.1095779116806457</v>
      </c>
      <c r="V17" s="2">
        <v>117</v>
      </c>
      <c r="W17" s="2">
        <v>16.5</v>
      </c>
      <c r="X17" s="2">
        <f>0.000006*(V17)^3.1267</f>
        <v>17.56903808634804</v>
      </c>
      <c r="Y17" s="2">
        <f>W17/X17</f>
        <v>0.9391521561343342</v>
      </c>
      <c r="AA17" s="2">
        <v>248</v>
      </c>
      <c r="AB17" s="2">
        <v>130</v>
      </c>
      <c r="AC17" s="2">
        <f>0.000009*(AA17)^3.0175</f>
        <v>151.18212878975206</v>
      </c>
      <c r="AD17" s="2">
        <f>AB17/AC17</f>
        <v>0.8598899952043281</v>
      </c>
      <c r="AL17" s="2">
        <v>240</v>
      </c>
      <c r="AM17" s="2">
        <v>144</v>
      </c>
      <c r="AN17" s="2">
        <f>0.00001*(AL17)^2.9854</f>
        <v>127.60939245394547</v>
      </c>
      <c r="AO17" s="2">
        <f>AM17/AN17</f>
        <v>1.1284435826459243</v>
      </c>
      <c r="AQ17" s="2">
        <v>82</v>
      </c>
      <c r="AR17" s="2">
        <v>6.9</v>
      </c>
      <c r="AS17" s="2">
        <f>0.000009*(AQ17)^3.046</f>
        <v>6.077423541463397</v>
      </c>
      <c r="AT17" s="2">
        <f>AR17/AS17</f>
        <v>1.1353495363494994</v>
      </c>
      <c r="BA17" s="2">
        <v>122</v>
      </c>
      <c r="BB17" s="2">
        <v>132</v>
      </c>
      <c r="BC17" s="2">
        <f>0.00001*(BA17)^3.0075</f>
        <v>18.824662157892813</v>
      </c>
      <c r="BD17" s="2">
        <f>BB17/BC17</f>
        <v>7.012078033212138</v>
      </c>
    </row>
    <row r="18" spans="1:56" ht="15">
      <c r="A18" s="2">
        <v>104</v>
      </c>
      <c r="B18" s="2">
        <v>25.3</v>
      </c>
      <c r="C18" s="2">
        <f>0.000003*(A18)^3.4538</f>
        <v>27.76840929219655</v>
      </c>
      <c r="D18" s="2">
        <f>B18/C18</f>
        <v>0.9111072850366614</v>
      </c>
      <c r="V18" s="2">
        <v>120</v>
      </c>
      <c r="W18" s="2">
        <v>19.1</v>
      </c>
      <c r="X18" s="2">
        <f>0.000006*(V18)^3.1267</f>
        <v>19.01635395499564</v>
      </c>
      <c r="Y18" s="2">
        <f>W18/X18</f>
        <v>1.004398637362468</v>
      </c>
      <c r="AA18" s="2">
        <v>255</v>
      </c>
      <c r="AB18" s="2">
        <v>153</v>
      </c>
      <c r="AC18" s="2">
        <f>0.000009*(AA18)^3.0175</f>
        <v>164.42865483020492</v>
      </c>
      <c r="AD18" s="2">
        <f>AB18/AC18</f>
        <v>0.9304947495799527</v>
      </c>
      <c r="AL18" s="2">
        <v>252</v>
      </c>
      <c r="AM18" s="2">
        <v>156</v>
      </c>
      <c r="AN18" s="2">
        <f>0.00001*(AL18)^2.9854</f>
        <v>147.61863135407918</v>
      </c>
      <c r="AO18" s="2">
        <f>AM18/AN18</f>
        <v>1.0567771735115008</v>
      </c>
      <c r="AQ18" s="2">
        <v>88</v>
      </c>
      <c r="AR18" s="2">
        <v>5.7</v>
      </c>
      <c r="AS18" s="2">
        <f>0.000009*(AQ18)^3.046</f>
        <v>7.5359277979185855</v>
      </c>
      <c r="AT18" s="2">
        <f>AR18/AS18</f>
        <v>0.7563766735629199</v>
      </c>
      <c r="BA18" s="2">
        <v>133</v>
      </c>
      <c r="BB18" s="2">
        <v>28.5</v>
      </c>
      <c r="BC18" s="2">
        <f>0.00001*(BA18)^3.0075</f>
        <v>24.405280874309387</v>
      </c>
      <c r="BD18" s="2">
        <f>BB18/BC18</f>
        <v>1.1677800450967555</v>
      </c>
    </row>
    <row r="19" spans="1:56" ht="15">
      <c r="A19" s="2">
        <v>105</v>
      </c>
      <c r="B19" s="2">
        <v>25.4</v>
      </c>
      <c r="C19" s="2">
        <f>0.000003*(A19)^3.4538</f>
        <v>28.70151727456862</v>
      </c>
      <c r="D19" s="2">
        <f>COUNT(D3:D18)</f>
        <v>16</v>
      </c>
      <c r="V19" s="2">
        <v>124</v>
      </c>
      <c r="W19" s="2">
        <v>19.4</v>
      </c>
      <c r="X19" s="2">
        <f>0.000006*(V19)^3.1267</f>
        <v>21.069432268596675</v>
      </c>
      <c r="Y19" s="2">
        <f>W19/X19</f>
        <v>0.9207651992082904</v>
      </c>
      <c r="AA19" s="2">
        <v>264</v>
      </c>
      <c r="AB19" s="2">
        <v>192</v>
      </c>
      <c r="AC19" s="2">
        <f>0.000009*(AA19)^3.0175</f>
        <v>182.57123727935448</v>
      </c>
      <c r="AD19" s="2">
        <f>AB19/AC19</f>
        <v>1.0516442943650453</v>
      </c>
      <c r="AL19" s="2">
        <v>270</v>
      </c>
      <c r="AM19" s="2">
        <v>206</v>
      </c>
      <c r="AN19" s="2">
        <f>0.00001*(AL19)^2.9854</f>
        <v>181.38166387966712</v>
      </c>
      <c r="AO19" s="2">
        <f>AM19/AN19</f>
        <v>1.1357267079469802</v>
      </c>
      <c r="AQ19" s="2">
        <v>90</v>
      </c>
      <c r="AR19" s="2">
        <v>6.4</v>
      </c>
      <c r="AS19" s="2">
        <f>0.000009*(AQ19)^3.046</f>
        <v>8.069845000321266</v>
      </c>
      <c r="AT19" s="2">
        <f>AR19/AS19</f>
        <v>0.7930759512413451</v>
      </c>
      <c r="BA19" s="2">
        <v>134</v>
      </c>
      <c r="BB19" s="2">
        <v>32.1</v>
      </c>
      <c r="BC19" s="2">
        <f>0.00001*(BA19)^3.0075</f>
        <v>24.961327654736095</v>
      </c>
      <c r="BD19" s="2">
        <f>BB19/BC19</f>
        <v>1.2859892888713969</v>
      </c>
    </row>
    <row r="20" spans="1:56" ht="15">
      <c r="A20" s="2">
        <v>106</v>
      </c>
      <c r="B20" s="2">
        <v>28.7</v>
      </c>
      <c r="C20" s="2">
        <f>0.000003*(A20)^3.4538</f>
        <v>29.656688267390265</v>
      </c>
      <c r="D20" s="2">
        <f>SUM(D3:D18)/16</f>
        <v>1.0355257390266064</v>
      </c>
      <c r="V20" s="2">
        <v>124</v>
      </c>
      <c r="W20" s="2">
        <v>21.2</v>
      </c>
      <c r="X20" s="2">
        <f>0.000006*(V20)^3.1267</f>
        <v>21.069432268596675</v>
      </c>
      <c r="Y20" s="2">
        <f>W20/X20</f>
        <v>1.0061970218152452</v>
      </c>
      <c r="AA20" s="2">
        <v>283</v>
      </c>
      <c r="AB20" s="2">
        <v>231</v>
      </c>
      <c r="AC20" s="2">
        <f>0.000009*(AA20)^3.0175</f>
        <v>225.168730166113</v>
      </c>
      <c r="AD20" s="2">
        <f>AB20/AC20</f>
        <v>1.0258973340995667</v>
      </c>
      <c r="AL20" s="2">
        <v>315</v>
      </c>
      <c r="AM20" s="2">
        <v>290</v>
      </c>
      <c r="AN20" s="2">
        <f>0.00001*(AL20)^2.9854</f>
        <v>287.37985894782565</v>
      </c>
      <c r="AO20" s="2">
        <f>AM20/AN20</f>
        <v>1.0091173440677694</v>
      </c>
      <c r="AQ20" s="2">
        <v>91</v>
      </c>
      <c r="AR20" s="2">
        <v>8.9</v>
      </c>
      <c r="AS20" s="2">
        <f>0.000009*(AQ20)^3.046</f>
        <v>8.34608090695773</v>
      </c>
      <c r="AT20" s="2">
        <f>AR20/AS20</f>
        <v>1.0663687662769352</v>
      </c>
      <c r="BA20" s="2">
        <v>137</v>
      </c>
      <c r="BB20" s="2">
        <v>32</v>
      </c>
      <c r="BC20" s="2">
        <f>0.00001*(BA20)^3.0075</f>
        <v>26.68007866370634</v>
      </c>
      <c r="BD20" s="2">
        <f>BB20/BC20</f>
        <v>1.19939676353093</v>
      </c>
    </row>
    <row r="21" spans="1:56" ht="15">
      <c r="A21" s="2">
        <v>108</v>
      </c>
      <c r="B21" s="2">
        <v>27.6</v>
      </c>
      <c r="C21" s="2">
        <f>0.000003*(A21)^3.4538</f>
        <v>31.634445137931326</v>
      </c>
      <c r="D21" s="2">
        <f>SUM(D4:D19)/16</f>
        <v>1.9867645116707289</v>
      </c>
      <c r="V21" s="2">
        <v>127</v>
      </c>
      <c r="W21" s="2">
        <v>26.2</v>
      </c>
      <c r="X21" s="2">
        <f>0.000006*(V21)^3.1267</f>
        <v>22.704625596364206</v>
      </c>
      <c r="Y21" s="2">
        <f>W21/X21</f>
        <v>1.15394988077652</v>
      </c>
      <c r="AA21" s="2">
        <v>288</v>
      </c>
      <c r="AB21" s="2">
        <v>267</v>
      </c>
      <c r="AC21" s="2">
        <f>0.000009*(AA21)^3.0175</f>
        <v>237.38831688545457</v>
      </c>
      <c r="AD21" s="2">
        <f>AB21/AC21</f>
        <v>1.124739429063115</v>
      </c>
      <c r="AL21" s="2">
        <v>375</v>
      </c>
      <c r="AM21" s="2">
        <v>565</v>
      </c>
      <c r="AN21" s="2">
        <f>0.00001*(AL21)^2.9854</f>
        <v>483.62968148420094</v>
      </c>
      <c r="AO21" s="2">
        <f>AM21/AN21</f>
        <v>1.1682492237988442</v>
      </c>
      <c r="AQ21" s="2">
        <v>95</v>
      </c>
      <c r="AR21" s="2">
        <v>9.3</v>
      </c>
      <c r="AS21" s="2">
        <f>0.000009*(AQ21)^3.046</f>
        <v>9.514557852401115</v>
      </c>
      <c r="AT21" s="2">
        <f>AR21/AS21</f>
        <v>0.9774495193860251</v>
      </c>
      <c r="BA21" s="2">
        <v>138</v>
      </c>
      <c r="BB21" s="2">
        <v>30.7</v>
      </c>
      <c r="BC21" s="2">
        <f>0.00001*(BA21)^3.0075</f>
        <v>27.270076254732253</v>
      </c>
      <c r="BD21" s="2">
        <f>BB21/BC21</f>
        <v>1.1257760965986496</v>
      </c>
    </row>
    <row r="22" spans="1:56" ht="15">
      <c r="A22" s="2">
        <v>115</v>
      </c>
      <c r="B22" s="2">
        <v>44</v>
      </c>
      <c r="C22" s="2">
        <f>0.000003*(A22)^3.4538</f>
        <v>39.29700532714917</v>
      </c>
      <c r="D22" s="2">
        <f>SUM(D5:D20)/16</f>
        <v>1.982211363561473</v>
      </c>
      <c r="V22" s="2">
        <v>128</v>
      </c>
      <c r="W22" s="2">
        <v>24.5</v>
      </c>
      <c r="X22" s="2">
        <f>0.000006*(V22)^3.1267</f>
        <v>23.268300424690914</v>
      </c>
      <c r="Y22" s="2">
        <f>W22/X22</f>
        <v>1.0529346601525775</v>
      </c>
      <c r="AA22" s="2">
        <v>290</v>
      </c>
      <c r="AB22" s="2">
        <v>319</v>
      </c>
      <c r="AC22" s="2">
        <f>0.000009*(AA22)^3.0175</f>
        <v>242.3976851566233</v>
      </c>
      <c r="AD22" s="2">
        <f>AB22/AC22</f>
        <v>1.3160191682271252</v>
      </c>
      <c r="AL22" s="2">
        <v>385</v>
      </c>
      <c r="AM22" s="2">
        <v>598</v>
      </c>
      <c r="AN22" s="2">
        <f>0.00001*(AL22)^2.9854</f>
        <v>523.1599166038926</v>
      </c>
      <c r="AO22" s="2">
        <f>AM22/AN22</f>
        <v>1.143053932499137</v>
      </c>
      <c r="AQ22" s="2">
        <v>95</v>
      </c>
      <c r="AR22" s="2">
        <v>9.6</v>
      </c>
      <c r="AS22" s="2">
        <f>0.000009*(AQ22)^3.046</f>
        <v>9.514557852401115</v>
      </c>
      <c r="AT22" s="2">
        <f>AR22/AS22</f>
        <v>1.0089801490436388</v>
      </c>
      <c r="BA22" s="2">
        <v>143</v>
      </c>
      <c r="BB22" s="2">
        <v>38.2</v>
      </c>
      <c r="BC22" s="2">
        <f>0.00001*(BA22)^3.0075</f>
        <v>30.35100894275892</v>
      </c>
      <c r="BD22" s="2">
        <f>BB22/BC22</f>
        <v>1.2586072532891424</v>
      </c>
    </row>
    <row r="23" spans="1:56" ht="15">
      <c r="A23" s="2">
        <v>128</v>
      </c>
      <c r="B23" s="2">
        <v>50.1</v>
      </c>
      <c r="C23" s="2">
        <f>0.000003*(A23)^3.4538</f>
        <v>56.885692308186016</v>
      </c>
      <c r="D23" s="2">
        <f>SUM(D6:D21)/16</f>
        <v>2.0376504878456188</v>
      </c>
      <c r="V23" s="2">
        <v>130</v>
      </c>
      <c r="W23" s="2">
        <v>26.2</v>
      </c>
      <c r="X23" s="2">
        <f>0.000006*(V23)^3.1267</f>
        <v>24.42406404153809</v>
      </c>
      <c r="Y23" s="2">
        <f>W23/X23</f>
        <v>1.0727125492072722</v>
      </c>
      <c r="AA23" s="2">
        <v>291</v>
      </c>
      <c r="AB23" s="2">
        <v>239</v>
      </c>
      <c r="AC23" s="2">
        <f>0.000009*(AA23)^3.0175</f>
        <v>244.92865843070905</v>
      </c>
      <c r="AD23" s="2">
        <f>AB23/AC23</f>
        <v>0.9757943457139938</v>
      </c>
      <c r="AL23" s="2">
        <v>389</v>
      </c>
      <c r="AM23" s="2">
        <v>650</v>
      </c>
      <c r="AN23" s="2">
        <f>0.00001*(AL23)^2.9854</f>
        <v>539.5547743148363</v>
      </c>
      <c r="AO23" s="2">
        <f>AM23/AN23</f>
        <v>1.204696966726714</v>
      </c>
      <c r="AQ23" s="2">
        <v>98</v>
      </c>
      <c r="AR23" s="2">
        <v>8.5</v>
      </c>
      <c r="AS23" s="2">
        <f>0.000009*(AQ23)^3.046</f>
        <v>10.459649603878585</v>
      </c>
      <c r="AT23" s="2">
        <f>AR23/AS23</f>
        <v>0.812646725455132</v>
      </c>
      <c r="BA23" s="2">
        <v>146</v>
      </c>
      <c r="BB23" s="2">
        <v>38.5</v>
      </c>
      <c r="BC23" s="2">
        <f>0.00001*(BA23)^3.0075</f>
        <v>32.30659696631606</v>
      </c>
      <c r="BD23" s="2">
        <f>BB23/BC23</f>
        <v>1.1917070696161962</v>
      </c>
    </row>
    <row r="24" spans="1:56" ht="15">
      <c r="A24" s="2">
        <v>128</v>
      </c>
      <c r="B24" s="2">
        <v>56.1</v>
      </c>
      <c r="C24" s="2">
        <f>0.000003*(A24)^3.4538</f>
        <v>56.885692308186016</v>
      </c>
      <c r="D24" s="2">
        <f>SUM(D7:D22)/16</f>
        <v>2.0996961000387024</v>
      </c>
      <c r="V24" s="2">
        <v>134</v>
      </c>
      <c r="W24" s="2">
        <v>25.7</v>
      </c>
      <c r="X24" s="2">
        <f>0.000006*(V24)^3.1267</f>
        <v>26.851578633499766</v>
      </c>
      <c r="Y24" s="2">
        <f>W24/X24</f>
        <v>0.9571131869296106</v>
      </c>
      <c r="AA24" s="2">
        <v>300</v>
      </c>
      <c r="AB24" s="2">
        <v>306</v>
      </c>
      <c r="AC24" s="2">
        <f>0.000009*(AA24)^3.0175</f>
        <v>268.5071751403125</v>
      </c>
      <c r="AD24" s="2">
        <f>AB24/AC24</f>
        <v>1.139634349957669</v>
      </c>
      <c r="AL24" s="2">
        <v>400</v>
      </c>
      <c r="AM24" s="2">
        <v>645</v>
      </c>
      <c r="AN24" s="2">
        <f>0.00001*(AL24)^2.9854</f>
        <v>586.3945133116147</v>
      </c>
      <c r="AO24" s="2">
        <f>AM24/AN24</f>
        <v>1.09994207885305</v>
      </c>
      <c r="AQ24" s="2">
        <v>100</v>
      </c>
      <c r="AR24" s="2">
        <v>12.8</v>
      </c>
      <c r="AS24" s="2">
        <f>0.000009*(AQ24)^3.046</f>
        <v>11.123526901000595</v>
      </c>
      <c r="AT24" s="2">
        <f>AR24/AS24</f>
        <v>1.1507141677203658</v>
      </c>
      <c r="BA24" s="2">
        <v>147</v>
      </c>
      <c r="BB24" s="2">
        <v>42</v>
      </c>
      <c r="BC24" s="2">
        <f>0.00001*(BA24)^3.0075</f>
        <v>32.97667652998246</v>
      </c>
      <c r="BD24" s="2">
        <f>BB24/BC24</f>
        <v>1.2736274367070772</v>
      </c>
    </row>
    <row r="25" spans="1:56" ht="15">
      <c r="A25" s="2">
        <v>130</v>
      </c>
      <c r="B25" s="2">
        <v>60.4</v>
      </c>
      <c r="C25" s="2">
        <f>0.000003*(A25)^3.4538</f>
        <v>60.0148610480326</v>
      </c>
      <c r="D25" s="2">
        <f>SUM(D8:D23)/16</f>
        <v>2.175246899295712</v>
      </c>
      <c r="V25" s="2">
        <v>134</v>
      </c>
      <c r="W25" s="2">
        <v>27</v>
      </c>
      <c r="X25" s="2">
        <f>0.000006*(V25)^3.1267</f>
        <v>26.851578633499766</v>
      </c>
      <c r="Y25" s="2">
        <f>W25/X25</f>
        <v>1.0055274726497854</v>
      </c>
      <c r="AA25" s="2">
        <v>305</v>
      </c>
      <c r="AB25" s="2">
        <v>318</v>
      </c>
      <c r="AC25" s="2">
        <f>0.000009*(AA25)^3.0175</f>
        <v>282.2391624445549</v>
      </c>
      <c r="AD25" s="2">
        <f>AB25/AC25</f>
        <v>1.126704023799214</v>
      </c>
      <c r="AL25" s="2">
        <v>436</v>
      </c>
      <c r="AM25" s="2">
        <v>805</v>
      </c>
      <c r="AN25" s="2">
        <f>0.00001*(AL25)^2.9854</f>
        <v>758.4430308521111</v>
      </c>
      <c r="AO25" s="2">
        <f>AM25/AN25</f>
        <v>1.0613849257677035</v>
      </c>
      <c r="AQ25" s="2">
        <v>108</v>
      </c>
      <c r="AR25" s="2">
        <v>15.3</v>
      </c>
      <c r="AS25" s="2">
        <f>0.000009*(AQ25)^3.046</f>
        <v>14.062135184496428</v>
      </c>
      <c r="AT25" s="2">
        <f>AR25/AS25</f>
        <v>1.0880282261024146</v>
      </c>
      <c r="BA25" s="2">
        <v>149</v>
      </c>
      <c r="BB25" s="2">
        <v>43</v>
      </c>
      <c r="BC25" s="2">
        <f>0.00001*(BA25)^3.0075</f>
        <v>34.344539865769505</v>
      </c>
      <c r="BD25" s="2">
        <f>BB25/BC25</f>
        <v>1.2520185207913417</v>
      </c>
    </row>
    <row r="26" spans="1:56" ht="15">
      <c r="A26" s="2">
        <v>130</v>
      </c>
      <c r="B26" s="2">
        <v>64.5</v>
      </c>
      <c r="C26" s="2">
        <f>0.000003*(A26)^3.4538</f>
        <v>60.0148610480326</v>
      </c>
      <c r="D26" s="2">
        <f>SUM(D9:D24)/16</f>
        <v>2.2475634532893523</v>
      </c>
      <c r="V26" s="2">
        <v>135</v>
      </c>
      <c r="W26" s="2">
        <v>24.8</v>
      </c>
      <c r="X26" s="2">
        <f>0.000006*(V26)^3.1267</f>
        <v>27.483107989329994</v>
      </c>
      <c r="Y26" s="2">
        <f>W26/X26</f>
        <v>0.9023724685588078</v>
      </c>
      <c r="AA26" s="2">
        <v>305</v>
      </c>
      <c r="AB26" s="2">
        <v>320</v>
      </c>
      <c r="AC26" s="2">
        <f>0.000009*(AA26)^3.0175</f>
        <v>282.2391624445549</v>
      </c>
      <c r="AD26" s="2">
        <f>AB26/AC26</f>
        <v>1.1337902126281398</v>
      </c>
      <c r="AL26" s="2">
        <v>460</v>
      </c>
      <c r="AM26" s="2">
        <v>1000</v>
      </c>
      <c r="AN26" s="2">
        <f>0.00001*(AL26)^2.9854</f>
        <v>890.0148043889607</v>
      </c>
      <c r="AO26" s="2">
        <f>AM26/AN26</f>
        <v>1.1235768158784163</v>
      </c>
      <c r="AQ26" s="2">
        <v>120</v>
      </c>
      <c r="AR26" s="2">
        <v>18.9</v>
      </c>
      <c r="AS26" s="2">
        <f>0.000009*(AQ26)^3.046</f>
        <v>19.38333871394373</v>
      </c>
      <c r="AT26" s="2">
        <f>AR26/AS26</f>
        <v>0.9750642177244712</v>
      </c>
      <c r="BA26" s="2">
        <v>150</v>
      </c>
      <c r="BB26" s="2">
        <v>42</v>
      </c>
      <c r="BC26" s="2">
        <f>0.00001*(BA26)^3.0075</f>
        <v>35.04244994074465</v>
      </c>
      <c r="BD26" s="2">
        <f>BB26/BC26</f>
        <v>1.1985463365438285</v>
      </c>
    </row>
    <row r="27" spans="1:56" ht="15">
      <c r="A27" s="2">
        <v>150</v>
      </c>
      <c r="B27" s="2">
        <v>107</v>
      </c>
      <c r="C27" s="2">
        <f>0.000003*(A27)^3.4538</f>
        <v>98.37964367677438</v>
      </c>
      <c r="D27" s="2">
        <f>SUM(D10:D25)/16</f>
        <v>2.3293725712169646</v>
      </c>
      <c r="V27" s="2">
        <v>147</v>
      </c>
      <c r="W27" s="2">
        <v>31.7</v>
      </c>
      <c r="X27" s="2">
        <f>0.000006*(V27)^3.1267</f>
        <v>35.867603562335155</v>
      </c>
      <c r="Y27" s="2">
        <f>W27/X27</f>
        <v>0.8838059098347014</v>
      </c>
      <c r="AA27" s="2">
        <v>310</v>
      </c>
      <c r="AB27" s="2">
        <v>294</v>
      </c>
      <c r="AC27" s="2">
        <f>0.000009*(AA27)^3.0175</f>
        <v>296.43291218425134</v>
      </c>
      <c r="AD27" s="2">
        <f>AB27/AC27</f>
        <v>0.9917927055861492</v>
      </c>
      <c r="AL27" s="2">
        <v>620</v>
      </c>
      <c r="AM27" s="2">
        <v>2850</v>
      </c>
      <c r="AN27" s="2">
        <f>0.00001*(AL27)^2.9854</f>
        <v>2169.7322780826144</v>
      </c>
      <c r="AO27" s="2">
        <f>AM27/AN27</f>
        <v>1.3135261104741163</v>
      </c>
      <c r="AQ27" s="2">
        <v>121</v>
      </c>
      <c r="AR27" s="2">
        <v>21.6</v>
      </c>
      <c r="AS27" s="2">
        <f>0.000009*(AQ27)^3.046</f>
        <v>19.879559067110026</v>
      </c>
      <c r="AT27" s="2">
        <f>AR27/AS27</f>
        <v>1.0865432139154625</v>
      </c>
      <c r="BA27" s="2">
        <v>152</v>
      </c>
      <c r="BB27" s="2">
        <v>46.9</v>
      </c>
      <c r="BC27" s="2">
        <f>0.00001*(BA27)^3.0075</f>
        <v>36.46654268586949</v>
      </c>
      <c r="BD27" s="2">
        <f>BB27/BC27</f>
        <v>1.2861104054751369</v>
      </c>
    </row>
    <row r="28" spans="1:56" ht="15">
      <c r="A28" s="2">
        <v>152</v>
      </c>
      <c r="B28" s="2">
        <v>94.4</v>
      </c>
      <c r="C28" s="2">
        <f>0.000003*(A28)^3.4538</f>
        <v>102.98468353234591</v>
      </c>
      <c r="D28" s="2">
        <f>SUM(D11:D26)/16</f>
        <v>2.408655361082268</v>
      </c>
      <c r="V28" s="2">
        <v>153</v>
      </c>
      <c r="W28" s="2">
        <v>39.6</v>
      </c>
      <c r="X28" s="2">
        <f>0.000006*(V28)^3.1267</f>
        <v>40.64676130318936</v>
      </c>
      <c r="Y28" s="2">
        <f>W28/X28</f>
        <v>0.9742473626525511</v>
      </c>
      <c r="AA28" s="2">
        <v>310</v>
      </c>
      <c r="AB28" s="2">
        <v>306</v>
      </c>
      <c r="AC28" s="2">
        <f>0.000009*(AA28)^3.0175</f>
        <v>296.43291218425134</v>
      </c>
      <c r="AD28" s="2">
        <f>AB28/AC28</f>
        <v>1.0322740405080328</v>
      </c>
      <c r="AQ28" s="2">
        <v>124</v>
      </c>
      <c r="AR28" s="2">
        <v>29.9</v>
      </c>
      <c r="AS28" s="2">
        <f>0.000009*(AQ28)^3.046</f>
        <v>21.419284652174017</v>
      </c>
      <c r="AT28" s="2">
        <f>AR28/AS28</f>
        <v>1.3959383091239326</v>
      </c>
      <c r="BA28" s="2">
        <v>157</v>
      </c>
      <c r="BB28" s="2">
        <v>37</v>
      </c>
      <c r="BC28" s="2">
        <f>0.00001*(BA28)^3.0075</f>
        <v>40.194645675999794</v>
      </c>
      <c r="BD28" s="2">
        <f>BB28/BC28</f>
        <v>0.9205206160603795</v>
      </c>
    </row>
    <row r="29" spans="1:56" ht="15">
      <c r="A29" s="2">
        <v>154</v>
      </c>
      <c r="B29" s="2">
        <v>87.9</v>
      </c>
      <c r="C29" s="2">
        <f>0.000003*(A29)^3.4538</f>
        <v>107.74083085827542</v>
      </c>
      <c r="D29" s="2">
        <f>SUM(D12:D27)/16</f>
        <v>2.4628589556674307</v>
      </c>
      <c r="V29" s="2">
        <v>180</v>
      </c>
      <c r="W29" s="2">
        <v>73.2</v>
      </c>
      <c r="X29" s="2">
        <f>0.000006*(V29)^3.1267</f>
        <v>67.56344598585626</v>
      </c>
      <c r="Y29" s="2">
        <f>W29/X29</f>
        <v>1.0834260883514393</v>
      </c>
      <c r="AA29" s="2">
        <v>315</v>
      </c>
      <c r="AB29" s="2">
        <v>342</v>
      </c>
      <c r="AC29" s="2">
        <f>0.000009*(AA29)^3.0175</f>
        <v>311.0961278011937</v>
      </c>
      <c r="AD29" s="2">
        <f>AB29/AC29</f>
        <v>1.099338659138038</v>
      </c>
      <c r="AQ29" s="2">
        <v>125</v>
      </c>
      <c r="AR29" s="2">
        <v>20.6</v>
      </c>
      <c r="AS29" s="2">
        <f>0.000009*(AQ29)^3.046</f>
        <v>21.949791995620508</v>
      </c>
      <c r="AT29" s="2">
        <f>AR29/AS29</f>
        <v>0.9385054766856187</v>
      </c>
      <c r="BA29" s="2">
        <v>157</v>
      </c>
      <c r="BB29" s="2">
        <v>47.8</v>
      </c>
      <c r="BC29" s="2">
        <f>0.00001*(BA29)^3.0075</f>
        <v>40.194645675999794</v>
      </c>
      <c r="BD29" s="2">
        <f>BB29/BC29</f>
        <v>1.1892131202077334</v>
      </c>
    </row>
    <row r="30" spans="22:56" ht="15">
      <c r="V30" s="2">
        <v>194</v>
      </c>
      <c r="W30" s="2">
        <v>72.1</v>
      </c>
      <c r="X30" s="2">
        <f>0.000006*(V30)^3.1267</f>
        <v>85.39273417073893</v>
      </c>
      <c r="Y30" s="2">
        <f>W30/X30</f>
        <v>0.8443341310027536</v>
      </c>
      <c r="AA30" s="2">
        <v>335</v>
      </c>
      <c r="AB30" s="2">
        <v>400</v>
      </c>
      <c r="AC30" s="2">
        <f>0.000009*(AA30)^3.0175</f>
        <v>374.59779329187813</v>
      </c>
      <c r="AD30" s="2">
        <f>AB30/AC30</f>
        <v>1.067811949677795</v>
      </c>
      <c r="AQ30" s="2">
        <v>125</v>
      </c>
      <c r="AR30" s="2">
        <v>24.6</v>
      </c>
      <c r="AS30" s="2">
        <f>0.000009*(AQ30)^3.046</f>
        <v>21.949791995620508</v>
      </c>
      <c r="AT30" s="2">
        <f>AR30/AS30</f>
        <v>1.1207395498284571</v>
      </c>
      <c r="BA30" s="2">
        <v>159</v>
      </c>
      <c r="BB30" s="2">
        <v>50.5</v>
      </c>
      <c r="BC30" s="2">
        <f>0.00001*(BA30)^3.0075</f>
        <v>41.75436193009868</v>
      </c>
      <c r="BD30" s="2">
        <f>BB30/BC30</f>
        <v>1.2094544777032508</v>
      </c>
    </row>
    <row r="31" spans="22:56" ht="15">
      <c r="V31" s="2">
        <v>234</v>
      </c>
      <c r="W31" s="2">
        <v>170</v>
      </c>
      <c r="X31" s="2">
        <f>0.000006*(V31)^3.1267</f>
        <v>153.454091275059</v>
      </c>
      <c r="Y31" s="2">
        <f>W31/X31</f>
        <v>1.1078231840380408</v>
      </c>
      <c r="AA31" s="2">
        <v>345</v>
      </c>
      <c r="AB31" s="2">
        <v>387</v>
      </c>
      <c r="AC31" s="2">
        <f>0.000009*(AA31)^3.0175</f>
        <v>409.3658675083272</v>
      </c>
      <c r="AD31" s="2">
        <f>AB31/AC31</f>
        <v>0.9453646009999301</v>
      </c>
      <c r="AQ31" s="2">
        <v>131</v>
      </c>
      <c r="AR31" s="2">
        <v>32.9</v>
      </c>
      <c r="AS31" s="2">
        <f>0.000009*(AQ31)^3.046</f>
        <v>25.31925227514897</v>
      </c>
      <c r="AT31" s="2">
        <f>AR31/AS31</f>
        <v>1.299406461236282</v>
      </c>
      <c r="BA31" s="2">
        <v>163</v>
      </c>
      <c r="BB31" s="2">
        <v>54</v>
      </c>
      <c r="BC31" s="2">
        <f>0.00001*(BA31)^3.0075</f>
        <v>44.99396024371518</v>
      </c>
      <c r="BD31" s="2">
        <f>BB31/BC31</f>
        <v>1.2001610817874784</v>
      </c>
    </row>
    <row r="32" spans="22:56" ht="15">
      <c r="V32" s="2">
        <v>242</v>
      </c>
      <c r="W32" s="2">
        <v>198</v>
      </c>
      <c r="X32" s="2">
        <f>0.000006*(V32)^3.1267</f>
        <v>170.46167640456935</v>
      </c>
      <c r="Y32" s="2">
        <f>W32/X32</f>
        <v>1.1615514066051533</v>
      </c>
      <c r="AQ32" s="2">
        <v>132</v>
      </c>
      <c r="AR32" s="2">
        <v>21.8</v>
      </c>
      <c r="AS32" s="2">
        <f>0.000009*(AQ32)^3.046</f>
        <v>25.91258286333569</v>
      </c>
      <c r="AT32" s="2">
        <f>AR32/AS32</f>
        <v>0.8412901220605578</v>
      </c>
      <c r="BA32" s="2">
        <v>163</v>
      </c>
      <c r="BB32" s="2">
        <v>57.2</v>
      </c>
      <c r="BC32" s="2">
        <f>0.00001*(BA32)^3.0075</f>
        <v>44.99396024371518</v>
      </c>
      <c r="BD32" s="2">
        <f>BB32/BC32</f>
        <v>1.2712817384859956</v>
      </c>
    </row>
    <row r="33" spans="22:56" ht="15">
      <c r="V33" s="2">
        <v>248</v>
      </c>
      <c r="W33" s="2">
        <v>178</v>
      </c>
      <c r="X33" s="2">
        <f>0.000006*(V33)^3.1267</f>
        <v>184.02775192178825</v>
      </c>
      <c r="Y33" s="2">
        <f>W33/X33</f>
        <v>0.9672454189173052</v>
      </c>
      <c r="AQ33" s="2">
        <v>132</v>
      </c>
      <c r="AR33" s="2">
        <v>30.8</v>
      </c>
      <c r="AS33" s="2">
        <f>0.000009*(AQ33)^3.046</f>
        <v>25.91258286333569</v>
      </c>
      <c r="AT33" s="2">
        <f>AR33/AS33</f>
        <v>1.1886117320855587</v>
      </c>
      <c r="BA33" s="2">
        <v>164</v>
      </c>
      <c r="BB33" s="2">
        <v>54.2</v>
      </c>
      <c r="BC33" s="2">
        <f>0.00001*(BA33)^3.0075</f>
        <v>45.82926297657477</v>
      </c>
      <c r="BD33" s="2">
        <f>BB33/BC33</f>
        <v>1.1826504831138975</v>
      </c>
    </row>
    <row r="34" spans="22:56" ht="15">
      <c r="V34" s="2">
        <v>350</v>
      </c>
      <c r="W34" s="2">
        <v>547</v>
      </c>
      <c r="X34" s="2">
        <f>0.000006*(V34)^3.1267</f>
        <v>540.3669821910681</v>
      </c>
      <c r="Y34" s="2">
        <f>W34/X34</f>
        <v>1.012275024247478</v>
      </c>
      <c r="AQ34" s="2">
        <v>135</v>
      </c>
      <c r="AR34" s="2">
        <v>25.8</v>
      </c>
      <c r="AS34" s="2">
        <f>0.000009*(AQ34)^3.046</f>
        <v>27.748478073643014</v>
      </c>
      <c r="AT34" s="2">
        <f>AR34/AS34</f>
        <v>0.9297807228031802</v>
      </c>
      <c r="BA34" s="2">
        <v>170</v>
      </c>
      <c r="BB34" s="2">
        <v>50</v>
      </c>
      <c r="BC34" s="2">
        <f>0.00001*(BA34)^3.0075</f>
        <v>51.059332274624694</v>
      </c>
      <c r="BD34" s="2">
        <f>BB34/BC34</f>
        <v>0.9792529156290758</v>
      </c>
    </row>
    <row r="35" spans="22:56" ht="15">
      <c r="V35" s="2">
        <v>360</v>
      </c>
      <c r="W35" s="2">
        <v>650</v>
      </c>
      <c r="X35" s="2">
        <f>0.000006*(V35)^3.1267</f>
        <v>590.1226439498398</v>
      </c>
      <c r="Y35" s="2">
        <f>W35/X35</f>
        <v>1.1014659523135495</v>
      </c>
      <c r="AQ35" s="2">
        <v>141</v>
      </c>
      <c r="AR35" s="2">
        <v>32.5</v>
      </c>
      <c r="AS35" s="2">
        <f>0.000009*(AQ35)^3.046</f>
        <v>31.678450205347634</v>
      </c>
      <c r="AT35" s="2">
        <f>AR35/AS35</f>
        <v>1.0259340273696116</v>
      </c>
      <c r="BA35" s="2">
        <v>170</v>
      </c>
      <c r="BB35" s="2">
        <v>59.2</v>
      </c>
      <c r="BC35" s="2">
        <f>0.00001*(BA35)^3.0075</f>
        <v>51.059332274624694</v>
      </c>
      <c r="BD35" s="2">
        <f>BB35/BC35</f>
        <v>1.1594354521048258</v>
      </c>
    </row>
    <row r="36" spans="22:56" ht="15">
      <c r="V36" s="2">
        <v>375</v>
      </c>
      <c r="W36" s="2">
        <v>715</v>
      </c>
      <c r="X36" s="2">
        <f>0.000006*(V36)^3.1267</f>
        <v>670.462998770257</v>
      </c>
      <c r="Y36" s="2">
        <f>W36/X36</f>
        <v>1.066427232093988</v>
      </c>
      <c r="AQ36" s="2">
        <v>151</v>
      </c>
      <c r="AR36" s="2">
        <v>34</v>
      </c>
      <c r="AS36" s="2">
        <f>0.000009*(AQ36)^3.046</f>
        <v>39.03069556442092</v>
      </c>
      <c r="AT36" s="2">
        <f>AR36/AS36</f>
        <v>0.8711092515346631</v>
      </c>
      <c r="BA36" s="2">
        <v>178</v>
      </c>
      <c r="BB36" s="2">
        <v>71</v>
      </c>
      <c r="BC36" s="2">
        <f>0.00001*(BA36)^3.0075</f>
        <v>58.632465534631734</v>
      </c>
      <c r="BD36" s="2">
        <f>BB36/BC36</f>
        <v>1.2109332151154941</v>
      </c>
    </row>
    <row r="37" spans="22:56" ht="15">
      <c r="V37" s="2">
        <v>385</v>
      </c>
      <c r="W37" s="2">
        <v>650</v>
      </c>
      <c r="X37" s="2">
        <f>0.000006*(V37)^3.1267</f>
        <v>727.9663645451164</v>
      </c>
      <c r="Y37" s="2">
        <f>W37/X37</f>
        <v>0.892898397038117</v>
      </c>
      <c r="AQ37" s="2">
        <v>153</v>
      </c>
      <c r="AR37" s="2">
        <v>41.8</v>
      </c>
      <c r="AS37" s="2">
        <f>0.000009*(AQ37)^3.046</f>
        <v>40.626799210728905</v>
      </c>
      <c r="AT37" s="2">
        <f>AR37/AS37</f>
        <v>1.0288775097242036</v>
      </c>
      <c r="BA37" s="2">
        <v>178</v>
      </c>
      <c r="BB37" s="2">
        <v>74.9</v>
      </c>
      <c r="BC37" s="2">
        <f>0.00001*(BA37)^3.0075</f>
        <v>58.632465534631734</v>
      </c>
      <c r="BD37" s="2">
        <f>BB37/BC37</f>
        <v>1.2774492649598663</v>
      </c>
    </row>
    <row r="38" spans="22:56" ht="15">
      <c r="V38" s="2">
        <v>385</v>
      </c>
      <c r="W38" s="2">
        <v>694</v>
      </c>
      <c r="X38" s="2">
        <f>0.000006*(V38)^3.1267</f>
        <v>727.9663645451164</v>
      </c>
      <c r="Y38" s="2">
        <f>W38/X38</f>
        <v>0.9533407500683895</v>
      </c>
      <c r="AQ38" s="2">
        <v>158</v>
      </c>
      <c r="AR38" s="2">
        <v>42.8</v>
      </c>
      <c r="AS38" s="2">
        <f>0.000009*(AQ38)^3.046</f>
        <v>44.80763235476082</v>
      </c>
      <c r="AT38" s="2">
        <f>AR38/AS38</f>
        <v>0.9551944111024311</v>
      </c>
      <c r="BA38" s="2">
        <v>180</v>
      </c>
      <c r="BB38" s="2">
        <v>84.9</v>
      </c>
      <c r="BC38" s="2">
        <f>0.00001*(BA38)^3.0075</f>
        <v>60.636211497785276</v>
      </c>
      <c r="BD38" s="2">
        <f>BB38/BC38</f>
        <v>1.4001534380673002</v>
      </c>
    </row>
    <row r="39" spans="22:56" ht="15">
      <c r="V39" s="2">
        <v>395</v>
      </c>
      <c r="W39" s="2">
        <v>700</v>
      </c>
      <c r="X39" s="2">
        <f>0.000006*(V39)^3.1267</f>
        <v>788.735501744604</v>
      </c>
      <c r="Y39" s="2">
        <f>W39/X39</f>
        <v>0.8874965035194562</v>
      </c>
      <c r="AQ39" s="2">
        <v>163</v>
      </c>
      <c r="AR39" s="2">
        <v>35.6</v>
      </c>
      <c r="AS39" s="2">
        <f>0.000009*(AQ39)^3.046</f>
        <v>49.26811567894153</v>
      </c>
      <c r="AT39" s="2">
        <f>AR39/AS39</f>
        <v>0.7225768533951942</v>
      </c>
      <c r="BA39" s="2">
        <v>185</v>
      </c>
      <c r="BB39" s="2">
        <v>79.8</v>
      </c>
      <c r="BC39" s="2">
        <f>0.00001*(BA39)^3.0075</f>
        <v>65.84441949925414</v>
      </c>
      <c r="BD39" s="2">
        <f>BB39/BC39</f>
        <v>1.211947809804959</v>
      </c>
    </row>
    <row r="40" spans="22:56" ht="15">
      <c r="V40" s="2">
        <v>400</v>
      </c>
      <c r="W40" s="2">
        <v>800</v>
      </c>
      <c r="X40" s="2">
        <f>0.000006*(V40)^3.1267</f>
        <v>820.3746373224816</v>
      </c>
      <c r="Y40" s="2">
        <f>W40/X40</f>
        <v>0.9751642281519334</v>
      </c>
      <c r="AQ40" s="2">
        <v>165</v>
      </c>
      <c r="AR40" s="2">
        <v>52.8</v>
      </c>
      <c r="AS40" s="2">
        <f>0.000009*(AQ40)^3.046</f>
        <v>51.13268561146157</v>
      </c>
      <c r="AT40" s="2">
        <f>AR40/AS40</f>
        <v>1.0326076044823411</v>
      </c>
      <c r="BA40" s="2">
        <v>185</v>
      </c>
      <c r="BB40" s="2">
        <v>86.9</v>
      </c>
      <c r="BC40" s="2">
        <f>0.00001*(BA40)^3.0075</f>
        <v>65.84441949925414</v>
      </c>
      <c r="BD40" s="2">
        <f>BB40/BC40</f>
        <v>1.3197777527825933</v>
      </c>
    </row>
    <row r="41" spans="22:56" ht="15">
      <c r="V41" s="2">
        <v>405</v>
      </c>
      <c r="W41" s="2">
        <v>830</v>
      </c>
      <c r="X41" s="2">
        <f>0.000006*(V41)^3.1267</f>
        <v>852.8661376941651</v>
      </c>
      <c r="Y41" s="2">
        <f>W41/X41</f>
        <v>0.9731890660403206</v>
      </c>
      <c r="AQ41" s="2">
        <v>168</v>
      </c>
      <c r="AR41" s="2">
        <v>54.4</v>
      </c>
      <c r="AS41" s="2">
        <f>0.000009*(AQ41)^3.046</f>
        <v>54.01751255888564</v>
      </c>
      <c r="AT41" s="2">
        <f>AR41/AS41</f>
        <v>1.0070808044094477</v>
      </c>
      <c r="BA41" s="2">
        <v>187</v>
      </c>
      <c r="BB41" s="2">
        <v>82.8</v>
      </c>
      <c r="BC41" s="2">
        <f>0.00001*(BA41)^3.0075</f>
        <v>68.00856820274494</v>
      </c>
      <c r="BD41" s="2">
        <f>BB41/BC41</f>
        <v>1.2174936509934942</v>
      </c>
    </row>
    <row r="42" spans="22:56" ht="15">
      <c r="V42" s="2">
        <v>410</v>
      </c>
      <c r="W42" s="2">
        <v>712</v>
      </c>
      <c r="X42" s="2">
        <f>0.000006*(V42)^3.1267</f>
        <v>886.2220167845625</v>
      </c>
      <c r="Y42" s="2">
        <f>W42/X42</f>
        <v>0.803410416932899</v>
      </c>
      <c r="AQ42" s="2">
        <v>168</v>
      </c>
      <c r="AR42" s="2">
        <v>55.5</v>
      </c>
      <c r="AS42" s="2">
        <f>0.000009*(AQ42)^3.046</f>
        <v>54.01751255888564</v>
      </c>
      <c r="AT42" s="2">
        <f>AR42/AS42</f>
        <v>1.02744457067508</v>
      </c>
      <c r="BA42" s="2">
        <v>196</v>
      </c>
      <c r="BB42" s="2">
        <v>90.7</v>
      </c>
      <c r="BC42" s="2">
        <f>0.00001*(BA42)^3.0075</f>
        <v>78.33577323450871</v>
      </c>
      <c r="BD42" s="2">
        <f>BB42/BC42</f>
        <v>1.1578362765179748</v>
      </c>
    </row>
    <row r="43" spans="22:56" ht="15">
      <c r="V43" s="2">
        <v>420</v>
      </c>
      <c r="W43" s="2">
        <v>910</v>
      </c>
      <c r="X43" s="2">
        <f>0.000006*(V43)^3.1267</f>
        <v>955.575060659249</v>
      </c>
      <c r="Y43" s="2">
        <f>W43/X43</f>
        <v>0.952306142619705</v>
      </c>
      <c r="AQ43" s="2">
        <v>170</v>
      </c>
      <c r="AR43" s="2">
        <v>56.4</v>
      </c>
      <c r="AS43" s="2">
        <f>0.000009*(AQ43)^3.046</f>
        <v>56.0002446024802</v>
      </c>
      <c r="AT43" s="2">
        <f>AR43/AS43</f>
        <v>1.0071384580613438</v>
      </c>
      <c r="BA43" s="2">
        <v>197</v>
      </c>
      <c r="BB43" s="2">
        <v>93</v>
      </c>
      <c r="BC43" s="2">
        <f>0.00001*(BA43)^3.0075</f>
        <v>79.54395398631489</v>
      </c>
      <c r="BD43" s="2">
        <f>BB43/BC43</f>
        <v>1.1691649124709107</v>
      </c>
    </row>
    <row r="44" spans="22:56" ht="15">
      <c r="V44" s="2">
        <v>420</v>
      </c>
      <c r="W44" s="2">
        <v>1050</v>
      </c>
      <c r="X44" s="2">
        <f>0.000006*(V44)^3.1267</f>
        <v>955.575060659249</v>
      </c>
      <c r="Y44" s="2">
        <f>W44/X44</f>
        <v>1.0988147799458134</v>
      </c>
      <c r="AQ44" s="2">
        <v>172</v>
      </c>
      <c r="AR44" s="2">
        <v>56.5</v>
      </c>
      <c r="AS44" s="2">
        <f>0.000009*(AQ44)^3.046</f>
        <v>58.03128117397472</v>
      </c>
      <c r="AT44" s="2">
        <f>AR44/AS44</f>
        <v>0.9736128318555639</v>
      </c>
      <c r="BA44" s="2">
        <v>198</v>
      </c>
      <c r="BB44" s="2">
        <v>97.8</v>
      </c>
      <c r="BC44" s="2">
        <f>0.00001*(BA44)^3.0075</f>
        <v>80.76450947347428</v>
      </c>
      <c r="BD44" s="2">
        <f>BB44/BC44</f>
        <v>1.210927926605197</v>
      </c>
    </row>
    <row r="45" spans="22:56" ht="15">
      <c r="V45" s="2">
        <v>420</v>
      </c>
      <c r="W45" s="2">
        <v>1070</v>
      </c>
      <c r="X45" s="2">
        <f>0.000006*(V45)^3.1267</f>
        <v>955.575060659249</v>
      </c>
      <c r="Y45" s="2">
        <f>W45/X45</f>
        <v>1.1197445852781147</v>
      </c>
      <c r="AQ45" s="2">
        <v>176</v>
      </c>
      <c r="AR45" s="2">
        <v>58.9</v>
      </c>
      <c r="AS45" s="2">
        <f>0.000009*(AQ45)^3.046</f>
        <v>62.24064657662865</v>
      </c>
      <c r="AT45" s="2">
        <f>AR45/AS45</f>
        <v>0.9463269300630456</v>
      </c>
      <c r="BA45" s="2">
        <v>199</v>
      </c>
      <c r="BB45" s="2">
        <v>118</v>
      </c>
      <c r="BC45" s="2">
        <f>0.00001*(BA45)^3.0075</f>
        <v>81.99750298422265</v>
      </c>
      <c r="BD45" s="2">
        <f>BB45/BC45</f>
        <v>1.4390682119028024</v>
      </c>
    </row>
    <row r="46" spans="22:56" ht="15">
      <c r="V46" s="2">
        <v>425</v>
      </c>
      <c r="W46" s="2">
        <v>1026</v>
      </c>
      <c r="X46" s="2">
        <f>0.000006*(V46)^3.1267</f>
        <v>991.5963465345917</v>
      </c>
      <c r="Y46" s="2">
        <f>W46/X46</f>
        <v>1.0346952200717978</v>
      </c>
      <c r="AQ46" s="2">
        <v>185</v>
      </c>
      <c r="AR46" s="2">
        <v>87.7</v>
      </c>
      <c r="AS46" s="2">
        <f>0.000009*(AQ46)^3.046</f>
        <v>72.4515355066345</v>
      </c>
      <c r="AT46" s="2">
        <f>AR46/AS46</f>
        <v>1.2104643384952025</v>
      </c>
      <c r="BA46" s="2">
        <v>200</v>
      </c>
      <c r="BB46" s="2">
        <v>93</v>
      </c>
      <c r="BC46" s="2">
        <f>0.00001*(BA46)^3.0075</f>
        <v>83.24299780919297</v>
      </c>
      <c r="BD46" s="2">
        <f>BB46/BC46</f>
        <v>1.1172110861885551</v>
      </c>
    </row>
    <row r="47" spans="22:56" ht="15">
      <c r="V47" s="2">
        <v>435</v>
      </c>
      <c r="W47" s="2">
        <v>1050</v>
      </c>
      <c r="X47" s="2">
        <f>0.000006*(V47)^3.1267</f>
        <v>1066.3888858283917</v>
      </c>
      <c r="Y47" s="2">
        <f>W47/X47</f>
        <v>0.9846314172566976</v>
      </c>
      <c r="AQ47" s="2">
        <v>204</v>
      </c>
      <c r="AR47" s="2">
        <v>198</v>
      </c>
      <c r="AS47" s="2">
        <f>0.000009*(AQ47)^3.046</f>
        <v>97.58341206474121</v>
      </c>
      <c r="AT47" s="2">
        <f>AR47/AS47</f>
        <v>2.029033375761015</v>
      </c>
      <c r="BA47" s="2">
        <v>202</v>
      </c>
      <c r="BB47" s="2">
        <v>106</v>
      </c>
      <c r="BC47" s="2">
        <f>0.00001*(BA47)^3.0075</f>
        <v>85.77174457624567</v>
      </c>
      <c r="BD47" s="2">
        <f>BB47/BC47</f>
        <v>1.2358382183280963</v>
      </c>
    </row>
    <row r="48" spans="22:56" ht="15">
      <c r="V48" s="2">
        <v>460</v>
      </c>
      <c r="W48" s="2">
        <v>1210</v>
      </c>
      <c r="X48" s="2">
        <f>0.000006*(V48)^3.1267</f>
        <v>1269.9778977194906</v>
      </c>
      <c r="Y48" s="2">
        <f>W48/X48</f>
        <v>0.9527724869643847</v>
      </c>
      <c r="AQ48" s="2">
        <v>220</v>
      </c>
      <c r="AR48" s="2">
        <v>113</v>
      </c>
      <c r="AS48" s="2">
        <f>0.000009*(AQ48)^3.046</f>
        <v>122.81799272738216</v>
      </c>
      <c r="AT48" s="2">
        <f>AR48/AS48</f>
        <v>0.9200606319208045</v>
      </c>
      <c r="BA48" s="2">
        <v>204</v>
      </c>
      <c r="BB48" s="2">
        <v>90</v>
      </c>
      <c r="BC48" s="2">
        <f>0.00001*(BA48)^3.0075</f>
        <v>88.35125614719051</v>
      </c>
      <c r="BD48" s="2">
        <f>BB48/BC48</f>
        <v>1.0186612383876323</v>
      </c>
    </row>
    <row r="49" spans="22:56" ht="15">
      <c r="V49" s="2">
        <v>475</v>
      </c>
      <c r="W49" s="2">
        <v>1350</v>
      </c>
      <c r="X49" s="2">
        <f>0.000006*(V49)^3.1267</f>
        <v>1404.0066331478745</v>
      </c>
      <c r="Y49" s="2">
        <f>W49/X49</f>
        <v>0.9615339188057908</v>
      </c>
      <c r="AQ49" s="2">
        <v>241</v>
      </c>
      <c r="AR49" s="2">
        <v>150</v>
      </c>
      <c r="AS49" s="2">
        <f>0.000009*(AQ49)^3.046</f>
        <v>162.1311343015218</v>
      </c>
      <c r="AT49" s="2">
        <f>AR49/AS49</f>
        <v>0.9251770219595143</v>
      </c>
      <c r="BA49" s="2">
        <v>204</v>
      </c>
      <c r="BB49" s="2">
        <v>101</v>
      </c>
      <c r="BC49" s="2">
        <f>0.00001*(BA49)^3.0075</f>
        <v>88.35125614719051</v>
      </c>
      <c r="BD49" s="2">
        <f>BB49/BC49</f>
        <v>1.1431642786350096</v>
      </c>
    </row>
    <row r="50" spans="22:56" ht="15">
      <c r="V50" s="2">
        <v>480</v>
      </c>
      <c r="W50" s="2">
        <v>1300</v>
      </c>
      <c r="X50" s="2">
        <f>0.000006*(V50)^3.1267</f>
        <v>1450.7354624889963</v>
      </c>
      <c r="Y50" s="2">
        <f>W50/X50</f>
        <v>0.896097209734997</v>
      </c>
      <c r="AQ50" s="2">
        <v>245</v>
      </c>
      <c r="AR50" s="2">
        <v>166</v>
      </c>
      <c r="AS50" s="2">
        <f>0.000009*(AQ50)^3.046</f>
        <v>170.46781808803155</v>
      </c>
      <c r="AT50" s="2">
        <f>AR50/AS50</f>
        <v>0.973790841355614</v>
      </c>
      <c r="BA50" s="2">
        <v>205</v>
      </c>
      <c r="BB50" s="2">
        <v>96.8</v>
      </c>
      <c r="BC50" s="2">
        <f>0.00001*(BA50)^3.0075</f>
        <v>89.66020698583975</v>
      </c>
      <c r="BD50" s="2">
        <f>BB50/BC50</f>
        <v>1.0796316811457713</v>
      </c>
    </row>
    <row r="51" spans="22:56" ht="15">
      <c r="V51" s="2">
        <v>486</v>
      </c>
      <c r="W51" s="2">
        <v>1650</v>
      </c>
      <c r="X51" s="2">
        <f>0.000006*(V51)^3.1267</f>
        <v>1508.1928358331052</v>
      </c>
      <c r="Y51" s="2">
        <f>W51/X51</f>
        <v>1.0940245576014571</v>
      </c>
      <c r="AQ51" s="2">
        <v>249</v>
      </c>
      <c r="AR51" s="2">
        <v>198</v>
      </c>
      <c r="AS51" s="2">
        <f>0.000009*(AQ51)^3.046</f>
        <v>179.08768424244096</v>
      </c>
      <c r="AT51" s="2">
        <f>AR51/AS51</f>
        <v>1.1056036646939742</v>
      </c>
      <c r="BA51" s="2">
        <v>210</v>
      </c>
      <c r="BB51" s="2">
        <v>130</v>
      </c>
      <c r="BC51" s="2">
        <f>0.00001*(BA51)^3.0075</f>
        <v>96.39944397084365</v>
      </c>
      <c r="BD51" s="2">
        <f>BB51/BC51</f>
        <v>1.3485554962258803</v>
      </c>
    </row>
    <row r="52" spans="43:56" ht="15">
      <c r="AQ52" s="2">
        <v>262</v>
      </c>
      <c r="AR52" s="2">
        <v>221</v>
      </c>
      <c r="AS52" s="2">
        <f>0.000009*(AQ52)^3.046</f>
        <v>209.11647174715657</v>
      </c>
      <c r="AT52" s="2">
        <f>AR52/AS52</f>
        <v>1.0568273180661343</v>
      </c>
      <c r="BA52" s="2">
        <v>211</v>
      </c>
      <c r="BB52" s="2">
        <v>135</v>
      </c>
      <c r="BC52" s="2">
        <f>0.00001*(BA52)^3.0075</f>
        <v>97.78663110792873</v>
      </c>
      <c r="BD52" s="2">
        <f>BB52/BC52</f>
        <v>1.380556815082404</v>
      </c>
    </row>
    <row r="53" spans="43:56" ht="15">
      <c r="AQ53" s="2">
        <v>267</v>
      </c>
      <c r="AR53" s="2">
        <v>220</v>
      </c>
      <c r="AS53" s="2">
        <f>0.000009*(AQ53)^3.046</f>
        <v>221.51126209362124</v>
      </c>
      <c r="AT53" s="2">
        <f>AR53/AS53</f>
        <v>0.9931774931922761</v>
      </c>
      <c r="BA53" s="2">
        <v>213</v>
      </c>
      <c r="BB53" s="2">
        <v>116</v>
      </c>
      <c r="BC53" s="2">
        <f>0.00001*(BA53)^3.0075</f>
        <v>100.60085165656886</v>
      </c>
      <c r="BD53" s="2">
        <f>BB53/BC53</f>
        <v>1.1530717492929459</v>
      </c>
    </row>
    <row r="54" spans="43:56" ht="15">
      <c r="AQ54" s="2">
        <v>267</v>
      </c>
      <c r="AR54" s="2">
        <v>252</v>
      </c>
      <c r="AS54" s="2">
        <f>0.000009*(AQ54)^3.046</f>
        <v>221.51126209362124</v>
      </c>
      <c r="AT54" s="2">
        <f>AR54/AS54</f>
        <v>1.1376396740202435</v>
      </c>
      <c r="BA54" s="2">
        <v>214</v>
      </c>
      <c r="BB54" s="2">
        <v>114</v>
      </c>
      <c r="BC54" s="2">
        <f>0.00001*(BA54)^3.0075</f>
        <v>102.028011711868</v>
      </c>
      <c r="BD54" s="2">
        <f>BB54/BC54</f>
        <v>1.1173402096861542</v>
      </c>
    </row>
    <row r="55" spans="43:56" ht="15">
      <c r="AQ55" s="2">
        <v>290</v>
      </c>
      <c r="AR55" s="2">
        <v>268</v>
      </c>
      <c r="AS55" s="2">
        <f>0.000009*(AQ55)^3.046</f>
        <v>284.90942158987673</v>
      </c>
      <c r="AT55" s="2">
        <f>AR55/AS55</f>
        <v>0.9406498335663409</v>
      </c>
      <c r="BA55" s="2">
        <v>215</v>
      </c>
      <c r="BB55" s="2">
        <v>144</v>
      </c>
      <c r="BC55" s="2">
        <f>0.00001*(BA55)^3.0075</f>
        <v>103.46862272070594</v>
      </c>
      <c r="BD55" s="2">
        <f>BB55/BC55</f>
        <v>1.3917262665098082</v>
      </c>
    </row>
    <row r="56" spans="43:56" ht="15">
      <c r="AQ56" s="2">
        <v>294</v>
      </c>
      <c r="AR56" s="2">
        <v>314</v>
      </c>
      <c r="AS56" s="2">
        <f>0.000009*(AQ56)^3.046</f>
        <v>297.0492620942045</v>
      </c>
      <c r="AT56" s="2">
        <f>AR56/AS56</f>
        <v>1.0570637266906249</v>
      </c>
      <c r="BA56" s="2">
        <v>220</v>
      </c>
      <c r="BB56" s="2">
        <v>133</v>
      </c>
      <c r="BC56" s="2">
        <f>0.00001*(BA56)^3.0075</f>
        <v>110.8756586055271</v>
      </c>
      <c r="BD56" s="2">
        <f>BB56/BC56</f>
        <v>1.1995419163478143</v>
      </c>
    </row>
    <row r="57" spans="43:56" ht="15">
      <c r="AQ57" s="2">
        <v>295</v>
      </c>
      <c r="AR57" s="2">
        <v>309</v>
      </c>
      <c r="AS57" s="2">
        <f>0.000009*(AQ57)^3.046</f>
        <v>300.1375755734738</v>
      </c>
      <c r="AT57" s="2">
        <f>AR57/AS57</f>
        <v>1.0295278737078912</v>
      </c>
      <c r="BA57" s="2">
        <v>220</v>
      </c>
      <c r="BB57" s="2">
        <v>144</v>
      </c>
      <c r="BC57" s="2">
        <f>0.00001*(BA57)^3.0075</f>
        <v>110.8756586055271</v>
      </c>
      <c r="BD57" s="2">
        <f>BB57/BC57</f>
        <v>1.2987521500307162</v>
      </c>
    </row>
    <row r="58" spans="43:56" ht="15">
      <c r="AQ58" s="2">
        <v>310</v>
      </c>
      <c r="AR58" s="2">
        <v>390</v>
      </c>
      <c r="AS58" s="2">
        <f>0.000009*(AQ58)^3.046</f>
        <v>349.08422919909424</v>
      </c>
      <c r="AT58" s="2">
        <f>AR58/AS58</f>
        <v>1.1172088779111535</v>
      </c>
      <c r="BA58" s="2">
        <v>220</v>
      </c>
      <c r="BB58" s="2">
        <v>150</v>
      </c>
      <c r="BC58" s="2">
        <f>0.00001*(BA58)^3.0075</f>
        <v>110.8756586055271</v>
      </c>
      <c r="BD58" s="2">
        <f>BB58/BC58</f>
        <v>1.3528668229486627</v>
      </c>
    </row>
    <row r="59" spans="43:56" ht="15">
      <c r="AQ59" s="2">
        <v>333</v>
      </c>
      <c r="AR59" s="2">
        <v>405</v>
      </c>
      <c r="AS59" s="2">
        <f>0.000009*(AQ59)^3.046</f>
        <v>434.11785123051106</v>
      </c>
      <c r="AT59" s="2">
        <f>AR59/AS59</f>
        <v>0.9329263904997773</v>
      </c>
      <c r="BA59" s="2">
        <v>231</v>
      </c>
      <c r="BB59" s="2">
        <v>140</v>
      </c>
      <c r="BC59" s="2">
        <f>0.00001*(BA59)^3.0075</f>
        <v>128.39941041015086</v>
      </c>
      <c r="BD59" s="2">
        <f>BB59/BC59</f>
        <v>1.0903476858094048</v>
      </c>
    </row>
    <row r="60" spans="43:56" ht="15">
      <c r="AQ60" s="2">
        <v>335</v>
      </c>
      <c r="AR60" s="2">
        <v>661</v>
      </c>
      <c r="AS60" s="2">
        <f>0.000009*(AQ60)^3.046</f>
        <v>442.10862920373484</v>
      </c>
      <c r="AT60" s="2">
        <f>AR60/AS60</f>
        <v>1.49510766435503</v>
      </c>
      <c r="BA60" s="2">
        <v>237</v>
      </c>
      <c r="BB60" s="2">
        <v>151</v>
      </c>
      <c r="BC60" s="2">
        <f>0.00001*(BA60)^3.0075</f>
        <v>138.69335395661358</v>
      </c>
      <c r="BD60" s="2">
        <f>BB60/BC60</f>
        <v>1.0887327740825723</v>
      </c>
    </row>
    <row r="61" spans="43:56" ht="15">
      <c r="AQ61" s="2">
        <v>340</v>
      </c>
      <c r="AR61" s="2">
        <v>508</v>
      </c>
      <c r="AS61" s="2">
        <f>0.000009*(AQ61)^3.046</f>
        <v>462.51656411443156</v>
      </c>
      <c r="AT61" s="2">
        <f>AR61/AS61</f>
        <v>1.0983390421328032</v>
      </c>
      <c r="BA61" s="2">
        <v>242</v>
      </c>
      <c r="BB61" s="2">
        <v>171</v>
      </c>
      <c r="BC61" s="2">
        <f>0.00001*(BA61)^3.0075</f>
        <v>147.68103017370865</v>
      </c>
      <c r="BD61" s="2">
        <f>BB61/BC61</f>
        <v>1.1579009152283308</v>
      </c>
    </row>
    <row r="62" spans="43:56" ht="15">
      <c r="AQ62" s="2">
        <v>344</v>
      </c>
      <c r="AR62" s="2">
        <v>470</v>
      </c>
      <c r="AS62" s="2">
        <f>0.000009*(AQ62)^3.046</f>
        <v>479.29127756982234</v>
      </c>
      <c r="AT62" s="2">
        <f>AR62/AS62</f>
        <v>0.9806145490130085</v>
      </c>
      <c r="BA62" s="2">
        <v>244</v>
      </c>
      <c r="BB62" s="2">
        <v>112</v>
      </c>
      <c r="BC62" s="2">
        <f>0.00001*(BA62)^3.0075</f>
        <v>151.38223146634596</v>
      </c>
      <c r="BD62" s="2">
        <f>BB62/BC62</f>
        <v>0.739849049093314</v>
      </c>
    </row>
    <row r="63" spans="43:56" ht="15">
      <c r="AQ63" s="2">
        <v>350</v>
      </c>
      <c r="AR63" s="2">
        <v>534</v>
      </c>
      <c r="AS63" s="2">
        <f>0.000009*(AQ63)^3.046</f>
        <v>505.2121337625745</v>
      </c>
      <c r="AT63" s="2">
        <f>AR63/AS63</f>
        <v>1.0569817395774472</v>
      </c>
      <c r="BA63" s="2">
        <v>244</v>
      </c>
      <c r="BB63" s="2">
        <v>194</v>
      </c>
      <c r="BC63" s="2">
        <f>0.00001*(BA63)^3.0075</f>
        <v>151.38223146634596</v>
      </c>
      <c r="BD63" s="2">
        <f>BB63/BC63</f>
        <v>1.2815242457509188</v>
      </c>
    </row>
    <row r="64" spans="43:56" ht="15">
      <c r="AQ64" s="2">
        <v>360</v>
      </c>
      <c r="AR64" s="2">
        <v>545</v>
      </c>
      <c r="AS64" s="2">
        <f>0.000009*(AQ64)^3.046</f>
        <v>550.4779490666655</v>
      </c>
      <c r="AT64" s="2">
        <f>AR64/AS64</f>
        <v>0.9900487402339125</v>
      </c>
      <c r="BA64" s="2">
        <v>245</v>
      </c>
      <c r="BB64" s="2">
        <v>269</v>
      </c>
      <c r="BC64" s="2">
        <f>0.00001*(BA64)^3.0075</f>
        <v>153.2558279672078</v>
      </c>
      <c r="BD64" s="2">
        <f>BB64/BC64</f>
        <v>1.7552350443570603</v>
      </c>
    </row>
    <row r="65" spans="43:56" ht="15">
      <c r="AQ65" s="2">
        <v>360</v>
      </c>
      <c r="AR65" s="2">
        <v>550</v>
      </c>
      <c r="AS65" s="2">
        <f>0.000009*(AQ65)^3.046</f>
        <v>550.4779490666655</v>
      </c>
      <c r="AT65" s="2">
        <f>AR65/AS65</f>
        <v>0.9991317561993612</v>
      </c>
      <c r="BA65" s="2">
        <v>250</v>
      </c>
      <c r="BB65" s="2">
        <v>175</v>
      </c>
      <c r="BC65" s="2">
        <f>0.00001*(BA65)^3.0075</f>
        <v>162.85630466082293</v>
      </c>
      <c r="BD65" s="2">
        <f>BB65/BC65</f>
        <v>1.0745669341108315</v>
      </c>
    </row>
    <row r="66" spans="43:56" ht="15">
      <c r="AQ66" s="2">
        <v>365</v>
      </c>
      <c r="AR66" s="2">
        <v>624</v>
      </c>
      <c r="AS66" s="2">
        <f>0.000009*(AQ66)^3.046</f>
        <v>574.0987147124569</v>
      </c>
      <c r="AT66" s="2">
        <f>AR66/AS66</f>
        <v>1.0869210886711995</v>
      </c>
      <c r="BA66" s="2">
        <v>251</v>
      </c>
      <c r="BB66" s="2">
        <v>216</v>
      </c>
      <c r="BC66" s="2">
        <f>0.00001*(BA66)^3.0075</f>
        <v>164.82334260547663</v>
      </c>
      <c r="BD66" s="2">
        <f>BB66/BC66</f>
        <v>1.3104939906298376</v>
      </c>
    </row>
    <row r="67" spans="43:56" ht="15">
      <c r="AQ67" s="2">
        <v>365</v>
      </c>
      <c r="AR67" s="2">
        <v>675</v>
      </c>
      <c r="AS67" s="2">
        <f>0.000009*(AQ67)^3.046</f>
        <v>574.0987147124569</v>
      </c>
      <c r="AT67" s="2">
        <f>AR67/AS67</f>
        <v>1.1757559853414419</v>
      </c>
      <c r="BA67" s="2">
        <v>257</v>
      </c>
      <c r="BB67" s="2">
        <v>217</v>
      </c>
      <c r="BC67" s="2">
        <f>0.00001*(BA67)^3.0075</f>
        <v>176.95949425225896</v>
      </c>
      <c r="BD67" s="2">
        <f>BB67/BC67</f>
        <v>1.2262693274352523</v>
      </c>
    </row>
    <row r="68" spans="43:56" ht="15">
      <c r="AQ68" s="2">
        <v>377</v>
      </c>
      <c r="AR68" s="2">
        <v>600</v>
      </c>
      <c r="AS68" s="2">
        <f>0.000009*(AQ68)^3.046</f>
        <v>633.5461588573379</v>
      </c>
      <c r="AT68" s="2">
        <f>AR68/AS68</f>
        <v>0.9470501740270327</v>
      </c>
      <c r="BA68" s="2">
        <v>260</v>
      </c>
      <c r="BB68" s="2">
        <v>232</v>
      </c>
      <c r="BC68" s="2">
        <f>0.00001*(BA68)^3.0075</f>
        <v>183.24508888192057</v>
      </c>
      <c r="BD68" s="2">
        <f>BB68/BC68</f>
        <v>1.2660639442811814</v>
      </c>
    </row>
    <row r="69" spans="43:56" ht="15">
      <c r="AQ69" s="2">
        <v>378</v>
      </c>
      <c r="AR69" s="2">
        <v>727</v>
      </c>
      <c r="AS69" s="2">
        <f>0.000009*(AQ69)^3.046</f>
        <v>638.6788457515356</v>
      </c>
      <c r="AT69" s="2">
        <f>AR69/AS69</f>
        <v>1.1382872704113702</v>
      </c>
      <c r="BA69" s="2">
        <v>262</v>
      </c>
      <c r="BB69" s="2">
        <v>240</v>
      </c>
      <c r="BC69" s="2">
        <f>0.00001*(BA69)^3.0075</f>
        <v>187.51721041746504</v>
      </c>
      <c r="BD69" s="2">
        <f>BB69/BC69</f>
        <v>1.2798825210000393</v>
      </c>
    </row>
    <row r="70" spans="43:56" ht="15">
      <c r="AQ70" s="2">
        <v>380</v>
      </c>
      <c r="AR70" s="2">
        <v>741</v>
      </c>
      <c r="AS70" s="2">
        <f>0.000009*(AQ70)^3.046</f>
        <v>649.0278676551253</v>
      </c>
      <c r="AT70" s="2">
        <f>AR70/AS70</f>
        <v>1.1417075243273622</v>
      </c>
      <c r="BA70" s="2">
        <v>265</v>
      </c>
      <c r="BB70" s="2">
        <v>265</v>
      </c>
      <c r="BC70" s="2">
        <f>0.00001*(BA70)^3.0075</f>
        <v>194.04924880837024</v>
      </c>
      <c r="BD70" s="2">
        <f>BB70/BC70</f>
        <v>1.3656327021481844</v>
      </c>
    </row>
    <row r="71" spans="43:56" ht="15">
      <c r="AQ71" s="2">
        <v>399</v>
      </c>
      <c r="AR71" s="2">
        <v>1100</v>
      </c>
      <c r="AS71" s="2">
        <f>0.000009*(AQ71)^3.046</f>
        <v>753.0190266065625</v>
      </c>
      <c r="AT71" s="2">
        <f>AR71/AS71</f>
        <v>1.4607864624046587</v>
      </c>
      <c r="BA71" s="2">
        <v>271</v>
      </c>
      <c r="BB71" s="2">
        <v>252</v>
      </c>
      <c r="BC71" s="2">
        <f>0.00001*(BA71)^3.0075</f>
        <v>207.5654867812099</v>
      </c>
      <c r="BD71" s="2">
        <f>BB71/BC71</f>
        <v>1.2140746706393801</v>
      </c>
    </row>
    <row r="72" spans="43:56" ht="15">
      <c r="AQ72" s="2">
        <v>400</v>
      </c>
      <c r="AR72" s="2">
        <v>807</v>
      </c>
      <c r="AS72" s="2">
        <f>0.000009*(AQ72)^3.046</f>
        <v>758.7823898237075</v>
      </c>
      <c r="AT72" s="2">
        <f>AR72/AS72</f>
        <v>1.0635460321996866</v>
      </c>
      <c r="BA72" s="2">
        <v>272</v>
      </c>
      <c r="BB72" s="2">
        <v>258</v>
      </c>
      <c r="BC72" s="2">
        <f>0.00001*(BA72)^3.0075</f>
        <v>209.87754664232722</v>
      </c>
      <c r="BD72" s="2">
        <f>BB72/BC72</f>
        <v>1.2292882403456094</v>
      </c>
    </row>
    <row r="73" spans="43:56" ht="15">
      <c r="AQ73" s="2">
        <v>405</v>
      </c>
      <c r="AR73" s="2">
        <v>761</v>
      </c>
      <c r="AS73" s="2">
        <f>0.000009*(AQ73)^3.046</f>
        <v>788.0440787381991</v>
      </c>
      <c r="AT73" s="2">
        <f>AR73/AS73</f>
        <v>0.9656820227854493</v>
      </c>
      <c r="BA73" s="2">
        <v>278</v>
      </c>
      <c r="BB73" s="2">
        <v>285</v>
      </c>
      <c r="BC73" s="2">
        <f>0.00001*(BA73)^3.0075</f>
        <v>224.11179999305367</v>
      </c>
      <c r="BD73" s="2">
        <f>BB73/BC73</f>
        <v>1.2716867206850937</v>
      </c>
    </row>
    <row r="74" spans="43:56" ht="15">
      <c r="AQ74" s="2">
        <v>405</v>
      </c>
      <c r="AR74" s="2">
        <v>782</v>
      </c>
      <c r="AS74" s="2">
        <f>0.000009*(AQ74)^3.046</f>
        <v>788.0440787381991</v>
      </c>
      <c r="AT74" s="2">
        <f>AR74/AS74</f>
        <v>0.9923302783419465</v>
      </c>
      <c r="BA74" s="2">
        <v>278</v>
      </c>
      <c r="BB74" s="2">
        <v>310</v>
      </c>
      <c r="BC74" s="2">
        <f>0.00001*(BA74)^3.0075</f>
        <v>224.11179999305367</v>
      </c>
      <c r="BD74" s="2">
        <f>BB74/BC74</f>
        <v>1.3832381874118562</v>
      </c>
    </row>
    <row r="75" spans="43:56" ht="15">
      <c r="AQ75" s="2">
        <v>408</v>
      </c>
      <c r="AR75" s="2">
        <v>725</v>
      </c>
      <c r="AS75" s="2">
        <f>0.000009*(AQ75)^3.046</f>
        <v>805.9597736247719</v>
      </c>
      <c r="AT75" s="2">
        <f>AR75/AS75</f>
        <v>0.8995486173451828</v>
      </c>
      <c r="BA75" s="2">
        <v>280</v>
      </c>
      <c r="BB75" s="2">
        <v>293</v>
      </c>
      <c r="BC75" s="2">
        <f>0.00001*(BA75)^3.0075</f>
        <v>228.99593826463558</v>
      </c>
      <c r="BD75" s="2">
        <f>BB75/BC75</f>
        <v>1.2794986767904988</v>
      </c>
    </row>
    <row r="76" spans="43:56" ht="15">
      <c r="AQ76" s="2">
        <v>410</v>
      </c>
      <c r="AR76" s="2">
        <v>906</v>
      </c>
      <c r="AS76" s="2">
        <f>0.000009*(AQ76)^3.046</f>
        <v>818.0543098129197</v>
      </c>
      <c r="AT76" s="2">
        <f>AR76/AS76</f>
        <v>1.1075059310025426</v>
      </c>
      <c r="BA76" s="2">
        <v>284</v>
      </c>
      <c r="BB76" s="2">
        <v>340</v>
      </c>
      <c r="BC76" s="2">
        <f>0.00001*(BA76)^3.0075</f>
        <v>238.97634121505058</v>
      </c>
      <c r="BD76" s="2">
        <f>BB76/BC76</f>
        <v>1.4227349798365188</v>
      </c>
    </row>
    <row r="77" spans="43:56" ht="15">
      <c r="AQ77" s="2">
        <v>415</v>
      </c>
      <c r="AR77" s="2">
        <v>827</v>
      </c>
      <c r="AS77" s="2">
        <f>0.000009*(AQ77)^3.046</f>
        <v>848.822752129941</v>
      </c>
      <c r="AT77" s="2">
        <f>AR77/AS77</f>
        <v>0.9742905664637506</v>
      </c>
      <c r="BA77" s="2">
        <v>285</v>
      </c>
      <c r="BB77" s="2">
        <v>346</v>
      </c>
      <c r="BC77" s="2">
        <f>0.00001*(BA77)^3.0075</f>
        <v>241.51600512055543</v>
      </c>
      <c r="BD77" s="2">
        <f>BB77/BC77</f>
        <v>1.4326172703431816</v>
      </c>
    </row>
    <row r="78" spans="43:56" ht="15">
      <c r="AQ78" s="2">
        <v>416</v>
      </c>
      <c r="AR78" s="2">
        <v>975</v>
      </c>
      <c r="AS78" s="2">
        <f>0.000009*(AQ78)^3.046</f>
        <v>855.0682772043392</v>
      </c>
      <c r="AT78" s="2">
        <f>AR78/AS78</f>
        <v>1.140259820172232</v>
      </c>
      <c r="BA78" s="2">
        <v>297</v>
      </c>
      <c r="BB78" s="2">
        <v>390</v>
      </c>
      <c r="BC78" s="2">
        <f>0.00001*(BA78)^3.0075</f>
        <v>273.4103943704704</v>
      </c>
      <c r="BD78" s="2">
        <f>BB78/BC78</f>
        <v>1.4264271148065826</v>
      </c>
    </row>
    <row r="79" spans="43:56" ht="15">
      <c r="AQ79" s="2">
        <v>420</v>
      </c>
      <c r="AR79" s="2">
        <v>888</v>
      </c>
      <c r="AS79" s="2">
        <f>0.000009*(AQ79)^3.046</f>
        <v>880.3590801972482</v>
      </c>
      <c r="AT79" s="2">
        <f>AR79/AS79</f>
        <v>1.0086793218524421</v>
      </c>
      <c r="BA79" s="2">
        <v>315</v>
      </c>
      <c r="BB79" s="2">
        <v>411</v>
      </c>
      <c r="BC79" s="2">
        <f>0.00001*(BA79)^3.0075</f>
        <v>326.3390091141297</v>
      </c>
      <c r="BD79" s="2">
        <f>BB79/BC79</f>
        <v>1.2594265120669716</v>
      </c>
    </row>
    <row r="80" spans="43:56" ht="15">
      <c r="AQ80" s="2">
        <v>420</v>
      </c>
      <c r="AR80" s="2">
        <v>950</v>
      </c>
      <c r="AS80" s="2">
        <f>0.000009*(AQ80)^3.046</f>
        <v>880.3590801972482</v>
      </c>
      <c r="AT80" s="2">
        <f>AR80/AS80</f>
        <v>1.0791051303601575</v>
      </c>
      <c r="BA80" s="2">
        <v>320</v>
      </c>
      <c r="BB80" s="2">
        <v>410</v>
      </c>
      <c r="BC80" s="2">
        <f>0.00001*(BA80)^3.0075</f>
        <v>342.1673448720097</v>
      </c>
      <c r="BD80" s="2">
        <f>BB80/BC80</f>
        <v>1.1982440935541747</v>
      </c>
    </row>
    <row r="81" spans="43:56" ht="15">
      <c r="AQ81" s="2">
        <v>424</v>
      </c>
      <c r="AR81" s="2">
        <v>930</v>
      </c>
      <c r="AS81" s="2">
        <f>0.000009*(AQ81)^3.046</f>
        <v>906.147525086291</v>
      </c>
      <c r="AT81" s="2">
        <f>AR81/AS81</f>
        <v>1.0263229488061976</v>
      </c>
      <c r="BA81" s="2">
        <v>322</v>
      </c>
      <c r="BB81" s="2">
        <v>505</v>
      </c>
      <c r="BC81" s="2">
        <f>0.00001*(BA81)^3.0075</f>
        <v>348.63945509642065</v>
      </c>
      <c r="BD81" s="2">
        <f>BB81/BC81</f>
        <v>1.4484878077277166</v>
      </c>
    </row>
    <row r="82" spans="43:56" ht="15">
      <c r="AQ82" s="2">
        <v>424</v>
      </c>
      <c r="AR82" s="2">
        <v>950</v>
      </c>
      <c r="AS82" s="2">
        <f>0.000009*(AQ82)^3.046</f>
        <v>906.147525086291</v>
      </c>
      <c r="AT82" s="2">
        <f>AR82/AS82</f>
        <v>1.0483944100708469</v>
      </c>
      <c r="BA82" s="2">
        <v>330</v>
      </c>
      <c r="BB82" s="2">
        <v>550</v>
      </c>
      <c r="BC82" s="2">
        <f>0.00001*(BA82)^3.0075</f>
        <v>375.3450338899042</v>
      </c>
      <c r="BD82" s="2">
        <f>BB82/BC82</f>
        <v>1.4653184412753557</v>
      </c>
    </row>
    <row r="83" spans="43:56" ht="15">
      <c r="AQ83" s="2">
        <v>425</v>
      </c>
      <c r="AR83" s="2">
        <v>925</v>
      </c>
      <c r="AS83" s="2">
        <f>0.000009*(AQ83)^3.046</f>
        <v>912.6729738863323</v>
      </c>
      <c r="AT83" s="2">
        <f>AR83/AS83</f>
        <v>1.0135065094139655</v>
      </c>
      <c r="BA83" s="2">
        <v>330</v>
      </c>
      <c r="BB83" s="2">
        <v>640</v>
      </c>
      <c r="BC83" s="2">
        <f>0.00001*(BA83)^3.0075</f>
        <v>375.3450338899042</v>
      </c>
      <c r="BD83" s="2">
        <f>BB83/BC83</f>
        <v>1.7050978225749596</v>
      </c>
    </row>
    <row r="84" spans="43:56" ht="15">
      <c r="AQ84" s="2">
        <v>430</v>
      </c>
      <c r="AR84" s="2">
        <v>975</v>
      </c>
      <c r="AS84" s="2">
        <f>0.000009*(AQ84)^3.046</f>
        <v>945.7741183712566</v>
      </c>
      <c r="AT84" s="2">
        <f>AR84/AS84</f>
        <v>1.0309015451586623</v>
      </c>
      <c r="BA84" s="2">
        <v>333</v>
      </c>
      <c r="BB84" s="2">
        <v>500</v>
      </c>
      <c r="BC84" s="2">
        <f>0.00001*(BA84)^3.0075</f>
        <v>385.7012374941198</v>
      </c>
      <c r="BD84" s="2">
        <f>BB84/BC84</f>
        <v>1.2963401498228864</v>
      </c>
    </row>
    <row r="85" spans="43:56" ht="15">
      <c r="AQ85" s="2">
        <v>435</v>
      </c>
      <c r="AR85" s="2">
        <v>915</v>
      </c>
      <c r="AS85" s="2">
        <f>0.000009*(AQ85)^3.046</f>
        <v>979.6722040691349</v>
      </c>
      <c r="AT85" s="2">
        <f>AR85/AS85</f>
        <v>0.933985874254149</v>
      </c>
      <c r="BA85" s="2">
        <v>350</v>
      </c>
      <c r="BB85" s="2">
        <v>278</v>
      </c>
      <c r="BC85" s="2">
        <f>0.00001*(BA85)^3.0075</f>
        <v>448.0068386484528</v>
      </c>
      <c r="BD85" s="2">
        <f>BB85/BC85</f>
        <v>0.6205262420517296</v>
      </c>
    </row>
    <row r="86" spans="43:56" ht="15">
      <c r="AQ86" s="2">
        <v>438</v>
      </c>
      <c r="AR86" s="2">
        <v>900</v>
      </c>
      <c r="AS86" s="2">
        <f>0.000009*(AQ86)^3.046</f>
        <v>1000.3976204265168</v>
      </c>
      <c r="AT86" s="2">
        <f>AR86/AS86</f>
        <v>0.8996422838513825</v>
      </c>
      <c r="BA86" s="2">
        <v>350</v>
      </c>
      <c r="BB86" s="2">
        <v>565</v>
      </c>
      <c r="BC86" s="2">
        <f>0.00001*(BA86)^3.0075</f>
        <v>448.0068386484528</v>
      </c>
      <c r="BD86" s="2">
        <f>BB86/BC86</f>
        <v>1.2611414631626878</v>
      </c>
    </row>
    <row r="87" spans="43:56" ht="15">
      <c r="AQ87" s="2">
        <v>440</v>
      </c>
      <c r="AR87" s="2">
        <v>900</v>
      </c>
      <c r="AS87" s="2">
        <f>0.000009*(AQ87)^3.046</f>
        <v>1014.3769265819259</v>
      </c>
      <c r="AT87" s="2">
        <f>AR87/AS87</f>
        <v>0.8872441559102358</v>
      </c>
      <c r="BA87" s="2">
        <v>365</v>
      </c>
      <c r="BB87" s="2">
        <v>945</v>
      </c>
      <c r="BC87" s="2">
        <f>0.00001*(BA87)^3.0075</f>
        <v>508.2715367473395</v>
      </c>
      <c r="BD87" s="2">
        <f>BB87/BC87</f>
        <v>1.859242416066586</v>
      </c>
    </row>
    <row r="88" spans="43:56" ht="15">
      <c r="AQ88" s="2">
        <v>442</v>
      </c>
      <c r="AR88" s="2">
        <v>1100</v>
      </c>
      <c r="AS88" s="2">
        <f>0.000009*(AQ88)^3.046</f>
        <v>1028.4868466877067</v>
      </c>
      <c r="AT88" s="2">
        <f>AR88/AS88</f>
        <v>1.0695323946461786</v>
      </c>
      <c r="BA88" s="2">
        <v>370</v>
      </c>
      <c r="BB88" s="2">
        <v>650</v>
      </c>
      <c r="BC88" s="2">
        <f>0.00001*(BA88)^3.0075</f>
        <v>529.5008786770721</v>
      </c>
      <c r="BD88" s="2">
        <f>BB88/BC88</f>
        <v>1.2275711451584141</v>
      </c>
    </row>
    <row r="89" spans="43:56" ht="15">
      <c r="AQ89" s="2">
        <v>445</v>
      </c>
      <c r="AR89" s="2">
        <v>1118</v>
      </c>
      <c r="AS89" s="2">
        <f>0.000009*(AQ89)^3.046</f>
        <v>1049.8979866395837</v>
      </c>
      <c r="AT89" s="2">
        <f>AR89/AS89</f>
        <v>1.0648653623752447</v>
      </c>
      <c r="BA89" s="2">
        <v>370</v>
      </c>
      <c r="BB89" s="2">
        <v>689</v>
      </c>
      <c r="BC89" s="2">
        <f>0.00001*(BA89)^3.0075</f>
        <v>529.5008786770721</v>
      </c>
      <c r="BD89" s="2">
        <f>BB89/BC89</f>
        <v>1.3012254138679191</v>
      </c>
    </row>
    <row r="90" spans="43:56" ht="15">
      <c r="AQ90" s="2">
        <v>450</v>
      </c>
      <c r="AR90" s="2">
        <v>1000</v>
      </c>
      <c r="AS90" s="2">
        <f>0.000009*(AQ90)^3.046</f>
        <v>1086.245090044433</v>
      </c>
      <c r="AT90" s="2">
        <f>AR90/AS90</f>
        <v>0.9206025501658146</v>
      </c>
      <c r="BA90" s="2">
        <v>380</v>
      </c>
      <c r="BB90" s="2">
        <v>700</v>
      </c>
      <c r="BC90" s="2">
        <f>0.00001*(BA90)^3.0075</f>
        <v>573.718912893687</v>
      </c>
      <c r="BD90" s="2">
        <f>BB90/BC90</f>
        <v>1.2201096813583927</v>
      </c>
    </row>
    <row r="91" spans="43:56" ht="15">
      <c r="AQ91" s="2">
        <v>450</v>
      </c>
      <c r="AR91" s="2">
        <v>1028</v>
      </c>
      <c r="AS91" s="2">
        <f>0.000009*(AQ91)^3.046</f>
        <v>1086.245090044433</v>
      </c>
      <c r="AT91" s="2">
        <f>AR91/AS91</f>
        <v>0.9463794215704574</v>
      </c>
      <c r="BA91" s="2">
        <v>380</v>
      </c>
      <c r="BB91" s="2">
        <v>734</v>
      </c>
      <c r="BC91" s="2">
        <f>0.00001*(BA91)^3.0075</f>
        <v>573.718912893687</v>
      </c>
      <c r="BD91" s="2">
        <f>BB91/BC91</f>
        <v>1.2793721515958003</v>
      </c>
    </row>
    <row r="92" spans="43:56" ht="15">
      <c r="AQ92" s="2">
        <v>455</v>
      </c>
      <c r="AR92" s="2">
        <v>1150</v>
      </c>
      <c r="AS92" s="2">
        <f>0.000009*(AQ92)^3.046</f>
        <v>1123.4279476167746</v>
      </c>
      <c r="AT92" s="2">
        <f>AR92/AS92</f>
        <v>1.0236526538614203</v>
      </c>
      <c r="BA92" s="2">
        <v>380</v>
      </c>
      <c r="BB92" s="2">
        <v>754</v>
      </c>
      <c r="BC92" s="2">
        <f>0.00001*(BA92)^3.0075</f>
        <v>573.718912893687</v>
      </c>
      <c r="BD92" s="2">
        <f>BB92/BC92</f>
        <v>1.3142324282060402</v>
      </c>
    </row>
    <row r="93" spans="43:56" ht="15">
      <c r="AQ93" s="2">
        <v>455</v>
      </c>
      <c r="AR93" s="2">
        <v>1250</v>
      </c>
      <c r="AS93" s="2">
        <f>0.000009*(AQ93)^3.046</f>
        <v>1123.4279476167746</v>
      </c>
      <c r="AT93" s="2">
        <f>AR93/AS93</f>
        <v>1.1126659281102393</v>
      </c>
      <c r="BA93" s="2">
        <v>385</v>
      </c>
      <c r="BB93" s="2">
        <v>700</v>
      </c>
      <c r="BC93" s="2">
        <f>0.00001*(BA93)^3.0075</f>
        <v>596.7235035045992</v>
      </c>
      <c r="BD93" s="2">
        <f>BB93/BC93</f>
        <v>1.1730726138468666</v>
      </c>
    </row>
    <row r="94" spans="43:56" ht="15">
      <c r="AQ94" s="2">
        <v>459</v>
      </c>
      <c r="AR94" s="2">
        <v>1300</v>
      </c>
      <c r="AS94" s="2">
        <f>0.000009*(AQ94)^3.046</f>
        <v>1153.7825055173387</v>
      </c>
      <c r="AT94" s="2">
        <f>AR94/AS94</f>
        <v>1.1267288191521847</v>
      </c>
      <c r="BA94" s="2">
        <v>385</v>
      </c>
      <c r="BB94" s="2">
        <v>906</v>
      </c>
      <c r="BC94" s="2">
        <f>0.00001*(BA94)^3.0075</f>
        <v>596.7235035045992</v>
      </c>
      <c r="BD94" s="2">
        <f>BB94/BC94</f>
        <v>1.5182911259218015</v>
      </c>
    </row>
    <row r="95" spans="43:56" ht="15">
      <c r="AQ95" s="2">
        <v>462</v>
      </c>
      <c r="AR95" s="2">
        <v>1300</v>
      </c>
      <c r="AS95" s="2">
        <f>0.000009*(AQ95)^3.046</f>
        <v>1176.9065150107867</v>
      </c>
      <c r="AT95" s="2">
        <f>AR95/AS95</f>
        <v>1.1045907074344687</v>
      </c>
      <c r="BA95" s="2">
        <v>385</v>
      </c>
      <c r="BB95" s="2">
        <v>995</v>
      </c>
      <c r="BC95" s="2">
        <f>0.00001*(BA95)^3.0075</f>
        <v>596.7235035045992</v>
      </c>
      <c r="BD95" s="2">
        <f>BB95/BC95</f>
        <v>1.6674389296823318</v>
      </c>
    </row>
    <row r="96" spans="43:56" ht="15">
      <c r="AQ96" s="2">
        <v>463</v>
      </c>
      <c r="AR96" s="2">
        <v>1250</v>
      </c>
      <c r="AS96" s="2">
        <f>0.000009*(AQ96)^3.046</f>
        <v>1184.683140841325</v>
      </c>
      <c r="AT96" s="2">
        <f>AR96/AS96</f>
        <v>1.055134454865534</v>
      </c>
      <c r="BA96" s="2">
        <v>397</v>
      </c>
      <c r="BB96" s="2">
        <v>875</v>
      </c>
      <c r="BC96" s="2">
        <f>0.00001*(BA96)^3.0075</f>
        <v>654.4288687781218</v>
      </c>
      <c r="BD96" s="2">
        <f>BB96/BC96</f>
        <v>1.3370437059625817</v>
      </c>
    </row>
    <row r="97" spans="43:56" ht="15">
      <c r="AQ97" s="2">
        <v>465</v>
      </c>
      <c r="AR97" s="2">
        <v>1200</v>
      </c>
      <c r="AS97" s="2">
        <f>0.000009*(AQ97)^3.046</f>
        <v>1200.3397933169713</v>
      </c>
      <c r="AT97" s="2">
        <f>AR97/AS97</f>
        <v>0.9997169190600336</v>
      </c>
      <c r="BA97" s="2">
        <v>410</v>
      </c>
      <c r="BB97" s="2">
        <v>1212</v>
      </c>
      <c r="BC97" s="2">
        <f>0.00001*(BA97)^3.0075</f>
        <v>721.0202283263809</v>
      </c>
      <c r="BD97" s="2">
        <f>BB97/BC97</f>
        <v>1.6809514523791829</v>
      </c>
    </row>
    <row r="98" spans="43:46" ht="15">
      <c r="AQ98" s="2">
        <v>470</v>
      </c>
      <c r="AR98" s="2">
        <v>1150</v>
      </c>
      <c r="AS98" s="2">
        <f>0.000009*(AQ98)^3.046</f>
        <v>1240.0882277021522</v>
      </c>
      <c r="AT98" s="2">
        <f>AR98/AS98</f>
        <v>0.9273533723732842</v>
      </c>
    </row>
    <row r="99" spans="43:46" ht="15">
      <c r="AQ99" s="2">
        <v>470</v>
      </c>
      <c r="AR99" s="2">
        <v>1184</v>
      </c>
      <c r="AS99" s="2">
        <f>0.000009*(AQ99)^3.046</f>
        <v>1240.0882277021522</v>
      </c>
      <c r="AT99" s="2">
        <f>AR99/AS99</f>
        <v>0.9547707764260596</v>
      </c>
    </row>
    <row r="100" spans="43:46" ht="15">
      <c r="AQ100" s="2">
        <v>470</v>
      </c>
      <c r="AR100" s="2">
        <v>1200</v>
      </c>
      <c r="AS100" s="2">
        <f>0.000009*(AQ100)^3.046</f>
        <v>1240.0882277021522</v>
      </c>
      <c r="AT100" s="2">
        <f>AR100/AS100</f>
        <v>0.9676730842156009</v>
      </c>
    </row>
    <row r="101" spans="43:46" ht="15">
      <c r="AQ101" s="2">
        <v>472</v>
      </c>
      <c r="AR101" s="2">
        <v>1275</v>
      </c>
      <c r="AS101" s="2">
        <f>0.000009*(AQ101)^3.046</f>
        <v>1256.231957437629</v>
      </c>
      <c r="AT101" s="2">
        <f>AR101/AS101</f>
        <v>1.014939949944159</v>
      </c>
    </row>
    <row r="102" spans="43:46" ht="15">
      <c r="AQ102" s="2">
        <v>470</v>
      </c>
      <c r="AR102" s="2">
        <v>1010</v>
      </c>
      <c r="AS102" s="2">
        <f>0.000009*(AQ102)^3.046</f>
        <v>1240.0882277021522</v>
      </c>
      <c r="AT102" s="2">
        <f>AR102/AS102</f>
        <v>0.8144581792147975</v>
      </c>
    </row>
    <row r="103" spans="43:46" ht="15">
      <c r="AQ103" s="2">
        <v>470</v>
      </c>
      <c r="AR103" s="2">
        <v>1170</v>
      </c>
      <c r="AS103" s="2">
        <f>0.000009*(AQ103)^3.046</f>
        <v>1240.0882277021522</v>
      </c>
      <c r="AT103" s="2">
        <f>AR103/AS103</f>
        <v>0.9434812571102109</v>
      </c>
    </row>
    <row r="104" spans="43:46" ht="15">
      <c r="AQ104" s="2">
        <v>480</v>
      </c>
      <c r="AR104" s="2">
        <v>1100</v>
      </c>
      <c r="AS104" s="2">
        <f>0.000009*(AQ104)^3.046</f>
        <v>1322.218771350803</v>
      </c>
      <c r="AT104" s="2">
        <f>AR104/AS104</f>
        <v>0.8319349443785462</v>
      </c>
    </row>
    <row r="105" spans="43:46" ht="15">
      <c r="AQ105" s="2">
        <v>480</v>
      </c>
      <c r="AR105" s="2">
        <v>1125</v>
      </c>
      <c r="AS105" s="2">
        <f>0.000009*(AQ105)^3.046</f>
        <v>1322.218771350803</v>
      </c>
      <c r="AT105" s="2">
        <f>AR105/AS105</f>
        <v>0.8508425567507858</v>
      </c>
    </row>
    <row r="106" spans="43:46" ht="15">
      <c r="AQ106" s="2">
        <v>485</v>
      </c>
      <c r="AR106" s="2">
        <v>1350</v>
      </c>
      <c r="AS106" s="2">
        <f>0.000009*(AQ106)^3.046</f>
        <v>1364.6203555982622</v>
      </c>
      <c r="AT106" s="2">
        <f>AR106/AS106</f>
        <v>0.989286136955027</v>
      </c>
    </row>
    <row r="107" spans="43:46" ht="15">
      <c r="AQ107" s="2">
        <v>488</v>
      </c>
      <c r="AR107" s="2">
        <v>1430</v>
      </c>
      <c r="AS107" s="2">
        <f>0.000009*(AQ107)^3.046</f>
        <v>1390.4945380246822</v>
      </c>
      <c r="AT107" s="2">
        <f>AR107/AS107</f>
        <v>1.0284110874908137</v>
      </c>
    </row>
    <row r="108" spans="43:46" ht="15">
      <c r="AQ108" s="2">
        <v>490</v>
      </c>
      <c r="AR108" s="2">
        <v>1400</v>
      </c>
      <c r="AS108" s="2">
        <f>0.000009*(AQ108)^3.046</f>
        <v>1407.925805928854</v>
      </c>
      <c r="AT108" s="2">
        <f>AR108/AS108</f>
        <v>0.994370579830643</v>
      </c>
    </row>
    <row r="109" spans="43:46" ht="15">
      <c r="AQ109" s="2">
        <v>505</v>
      </c>
      <c r="AR109" s="2">
        <v>1400</v>
      </c>
      <c r="AS109" s="2">
        <f>0.000009*(AQ109)^3.046</f>
        <v>1543.3628676644516</v>
      </c>
      <c r="AT109" s="2">
        <f>AR109/AS109</f>
        <v>0.9071100706981499</v>
      </c>
    </row>
    <row r="110" spans="43:46" ht="15">
      <c r="AQ110" s="2">
        <v>505</v>
      </c>
      <c r="AR110" s="2">
        <v>1475</v>
      </c>
      <c r="AS110" s="2">
        <f>0.000009*(AQ110)^3.046</f>
        <v>1543.3628676644516</v>
      </c>
      <c r="AT110" s="2">
        <f>AR110/AS110</f>
        <v>0.9557052530569793</v>
      </c>
    </row>
    <row r="111" spans="43:46" ht="15">
      <c r="AQ111" s="2">
        <v>505</v>
      </c>
      <c r="AR111" s="2">
        <v>1550</v>
      </c>
      <c r="AS111" s="2">
        <f>0.000009*(AQ111)^3.046</f>
        <v>1543.3628676644516</v>
      </c>
      <c r="AT111" s="2">
        <f>AR111/AS111</f>
        <v>1.0043004354158087</v>
      </c>
    </row>
    <row r="112" spans="43:46" ht="15">
      <c r="AQ112" s="2">
        <v>510</v>
      </c>
      <c r="AR112" s="2">
        <v>1500</v>
      </c>
      <c r="AS112" s="2">
        <f>0.000009*(AQ112)^3.046</f>
        <v>1590.3813192837042</v>
      </c>
      <c r="AT112" s="2">
        <f>AR112/AS112</f>
        <v>0.9431700321251187</v>
      </c>
    </row>
    <row r="113" spans="43:46" ht="15">
      <c r="AQ113" s="2">
        <v>510</v>
      </c>
      <c r="AR113" s="2">
        <v>1650</v>
      </c>
      <c r="AS113" s="2">
        <f>0.000009*(AQ113)^3.046</f>
        <v>1590.3813192837042</v>
      </c>
      <c r="AT113" s="2">
        <f>AR113/AS113</f>
        <v>1.0374870353376306</v>
      </c>
    </row>
    <row r="114" spans="43:46" ht="15">
      <c r="AQ114" s="2">
        <v>519</v>
      </c>
      <c r="AR114" s="2">
        <v>1600</v>
      </c>
      <c r="AS114" s="2">
        <f>0.000009*(AQ114)^3.046</f>
        <v>1677.4217945074122</v>
      </c>
      <c r="AT114" s="2">
        <f>AR114/AS114</f>
        <v>0.9538447665572702</v>
      </c>
    </row>
    <row r="115" spans="43:46" ht="15">
      <c r="AQ115" s="2">
        <v>525</v>
      </c>
      <c r="AR115" s="2">
        <v>1625</v>
      </c>
      <c r="AS115" s="2">
        <f>0.000009*(AQ115)^3.046</f>
        <v>1737.1917076091395</v>
      </c>
      <c r="AT115" s="2">
        <f>AR115/AS115</f>
        <v>0.9354177739176832</v>
      </c>
    </row>
  </sheetData>
  <sheetProtection/>
  <mergeCells count="11">
    <mergeCell ref="AG1:AJ1"/>
    <mergeCell ref="AL1:AO1"/>
    <mergeCell ref="AQ1:AT1"/>
    <mergeCell ref="AV1:AY1"/>
    <mergeCell ref="BA1:BD1"/>
    <mergeCell ref="A1:D1"/>
    <mergeCell ref="F1:I1"/>
    <mergeCell ref="K1:N1"/>
    <mergeCell ref="Q1:T1"/>
    <mergeCell ref="V1:Y1"/>
    <mergeCell ref="AA1:A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Kopp</dc:creator>
  <cp:keywords/>
  <dc:description/>
  <cp:lastModifiedBy>Gabe Kopp</cp:lastModifiedBy>
  <dcterms:created xsi:type="dcterms:W3CDTF">2012-08-16T20:10:59Z</dcterms:created>
  <dcterms:modified xsi:type="dcterms:W3CDTF">2012-08-17T15:17:15Z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